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80" windowHeight="10065" tabRatio="198" activeTab="0"/>
  </bookViews>
  <sheets>
    <sheet name="Skupno" sheetId="1" r:id="rId1"/>
    <sheet name="Razpored" sheetId="2" r:id="rId2"/>
  </sheets>
  <definedNames>
    <definedName name="_xlnm._FilterDatabase" localSheetId="0" hidden="1">'Skupno'!$C$27:$C$147</definedName>
    <definedName name="_xlnm.Print_Area" localSheetId="0">'Skupno'!$A$1:$BS$137</definedName>
  </definedNames>
  <calcPr fullCalcOnLoad="1"/>
</workbook>
</file>

<file path=xl/sharedStrings.xml><?xml version="1.0" encoding="utf-8"?>
<sst xmlns="http://schemas.openxmlformats.org/spreadsheetml/2006/main" count="934" uniqueCount="211">
  <si>
    <r>
      <t>PODJETNIŠKA   BOWLING    LIGA</t>
    </r>
    <r>
      <rPr>
        <sz val="18"/>
        <rFont val="Arial CE"/>
        <family val="2"/>
      </rPr>
      <t xml:space="preserve"> :     pomlad   2016 </t>
    </r>
  </si>
  <si>
    <t>L  E  S  T  V  I  C  A</t>
  </si>
  <si>
    <t>MESTO</t>
  </si>
  <si>
    <t>EKIPA</t>
  </si>
  <si>
    <t>I.  KOLO</t>
  </si>
  <si>
    <t>II.  KOLO</t>
  </si>
  <si>
    <t>III.  KOLO</t>
  </si>
  <si>
    <t>IV.  KOLO</t>
  </si>
  <si>
    <t>V.  KOLO</t>
  </si>
  <si>
    <t>VI.  KOLO</t>
  </si>
  <si>
    <t>VII.  KOLO</t>
  </si>
  <si>
    <t>VIII.  KOLO</t>
  </si>
  <si>
    <t>IX.  KOLO</t>
  </si>
  <si>
    <t>X.  KOLO</t>
  </si>
  <si>
    <t>XI.  KOLO</t>
  </si>
  <si>
    <t>XII.  KOLO</t>
  </si>
  <si>
    <t>XIII.  KOLO</t>
  </si>
  <si>
    <t>XIV.  KOLO</t>
  </si>
  <si>
    <t>XV.  KOLO</t>
  </si>
  <si>
    <t>Skupaj</t>
  </si>
  <si>
    <t>povprečje</t>
  </si>
  <si>
    <t>% točk glede na št. iger</t>
  </si>
  <si>
    <t xml:space="preserve">število dobljenih točk po kolih </t>
  </si>
  <si>
    <t>podrti  keglji</t>
  </si>
  <si>
    <t>igre</t>
  </si>
  <si>
    <t>točke</t>
  </si>
  <si>
    <t>Dokl gostinstvo</t>
  </si>
  <si>
    <t>x</t>
  </si>
  <si>
    <t>Gostišče Iršič</t>
  </si>
  <si>
    <t>VGP Drava</t>
  </si>
  <si>
    <t>SKEI Ptuj</t>
  </si>
  <si>
    <t>Radio-Tednik Ptuj</t>
  </si>
  <si>
    <t>Tames</t>
  </si>
  <si>
    <t>Talum</t>
  </si>
  <si>
    <t>Bowling center Ptuj</t>
  </si>
  <si>
    <t>DaMoSS</t>
  </si>
  <si>
    <t>Restavracija PAN</t>
  </si>
  <si>
    <t>Elektro Maribor</t>
  </si>
  <si>
    <t>Casino Poetovio igralni salon</t>
  </si>
  <si>
    <t>Saubermacher Slovenija</t>
  </si>
  <si>
    <t>Tiskarna Ekart</t>
  </si>
  <si>
    <t>Perutnina Ptuj</t>
  </si>
  <si>
    <t>Ime in Priimek</t>
  </si>
  <si>
    <t>Ekipa</t>
  </si>
  <si>
    <t>Goznik Črtomir</t>
  </si>
  <si>
    <t>Miložič Gregor</t>
  </si>
  <si>
    <t>Šegula Robert</t>
  </si>
  <si>
    <t>Haladeja Miran</t>
  </si>
  <si>
    <t>Kelenc Branko</t>
  </si>
  <si>
    <t>Vidovič Sašo</t>
  </si>
  <si>
    <t>Casino Poetovio</t>
  </si>
  <si>
    <t>Dokl Matic</t>
  </si>
  <si>
    <t>Kurež Robert</t>
  </si>
  <si>
    <t>Čerček Zvonko</t>
  </si>
  <si>
    <t>Mohorič Joži</t>
  </si>
  <si>
    <t>Kaučevič Damjan</t>
  </si>
  <si>
    <t>Javornik Jože</t>
  </si>
  <si>
    <t>Vidovič Igor</t>
  </si>
  <si>
    <t>Čuček Benjamin</t>
  </si>
  <si>
    <t>Purgaj Andrej</t>
  </si>
  <si>
    <t>Frešer Janko</t>
  </si>
  <si>
    <t>Aleš Korošec</t>
  </si>
  <si>
    <t>Vaupotič Jože</t>
  </si>
  <si>
    <t>Horvat Stanislav</t>
  </si>
  <si>
    <t>Iršič Dušan</t>
  </si>
  <si>
    <t>Hrga Smiljan</t>
  </si>
  <si>
    <t>Trunk Andrej</t>
  </si>
  <si>
    <t>Lipoglav Branko</t>
  </si>
  <si>
    <t>Vidovič Aleksander</t>
  </si>
  <si>
    <t>Šuen Franc</t>
  </si>
  <si>
    <t>Spačal Gregor</t>
  </si>
  <si>
    <t>Kuret Mario</t>
  </si>
  <si>
    <t>Predikaka Silvo</t>
  </si>
  <si>
    <t>Srečkovič Borut</t>
  </si>
  <si>
    <t>Dušan Lozinšek</t>
  </si>
  <si>
    <t>Fišer Franc</t>
  </si>
  <si>
    <t>Kekec Karolina</t>
  </si>
  <si>
    <t>Merlak Robert</t>
  </si>
  <si>
    <t>Vesenjak Peter</t>
  </si>
  <si>
    <t>Mohorič Lea</t>
  </si>
  <si>
    <t>Skuber Franjo</t>
  </si>
  <si>
    <t>Draškovič Dejan</t>
  </si>
  <si>
    <t>Ciglar Jernej</t>
  </si>
  <si>
    <t>Kramberger Mitja</t>
  </si>
  <si>
    <t>Voglar Zlatko</t>
  </si>
  <si>
    <t>Kostanjevec Boštjan</t>
  </si>
  <si>
    <t>Silvo Strauss</t>
  </si>
  <si>
    <t>Đuran Miran</t>
  </si>
  <si>
    <t>Šegula Mitja</t>
  </si>
  <si>
    <t>Ferlinc Darko</t>
  </si>
  <si>
    <t>Dajčman Aleš</t>
  </si>
  <si>
    <t>Zelenik Bogdan</t>
  </si>
  <si>
    <t>Drinić Mario</t>
  </si>
  <si>
    <t>Janžekovič Martina</t>
  </si>
  <si>
    <t>Kolarič Monika</t>
  </si>
  <si>
    <t>Terbuc Franc</t>
  </si>
  <si>
    <t>Milan Gabrovec</t>
  </si>
  <si>
    <t>Cvetko Srečko</t>
  </si>
  <si>
    <t>Habjanič Branko</t>
  </si>
  <si>
    <t>Kajtezovič Nenad</t>
  </si>
  <si>
    <t>Metličar Mojca</t>
  </si>
  <si>
    <t>Malek Franc</t>
  </si>
  <si>
    <t>Ornik Vili</t>
  </si>
  <si>
    <t>Rebernišek Marjan</t>
  </si>
  <si>
    <t>Turk Damjan</t>
  </si>
  <si>
    <t>Žibrat Zvonko</t>
  </si>
  <si>
    <t>Pignar Vlado</t>
  </si>
  <si>
    <t>Horvat Simona</t>
  </si>
  <si>
    <t>Bezjak Samo</t>
  </si>
  <si>
    <t>Osterc Sabina</t>
  </si>
  <si>
    <t>Bezjak Janko</t>
  </si>
  <si>
    <t>Pravdič Goran</t>
  </si>
  <si>
    <t>Veler Urška</t>
  </si>
  <si>
    <t>Starčič Tadej</t>
  </si>
  <si>
    <t>Tuš Grega</t>
  </si>
  <si>
    <t>Kurbus Boris</t>
  </si>
  <si>
    <t>Ivanuša Blaž</t>
  </si>
  <si>
    <t>Šamperl Marko</t>
  </si>
  <si>
    <t>V Vojko</t>
  </si>
  <si>
    <t>Šegula Danica</t>
  </si>
  <si>
    <t>Veler Sonja</t>
  </si>
  <si>
    <t>Žitnik Dean</t>
  </si>
  <si>
    <t>Žula Gregor</t>
  </si>
  <si>
    <t>Jančar Gabi</t>
  </si>
  <si>
    <t>Č Sandi</t>
  </si>
  <si>
    <t>Bedrač Nejc</t>
  </si>
  <si>
    <t>Rozman Edi</t>
  </si>
  <si>
    <t>Simonič Danijel</t>
  </si>
  <si>
    <t>K Laura</t>
  </si>
  <si>
    <t>B. Alen</t>
  </si>
  <si>
    <t>Š Marcel</t>
  </si>
  <si>
    <t>Šohar Sonja</t>
  </si>
  <si>
    <t>S Rok</t>
  </si>
  <si>
    <t>Puc Simon</t>
  </si>
  <si>
    <t>Vindiš Slatič Danica</t>
  </si>
  <si>
    <t>Zavec Ida</t>
  </si>
  <si>
    <t>Brglez Alenka</t>
  </si>
  <si>
    <t>Rožman Denis</t>
  </si>
  <si>
    <t>Roškar Jože</t>
  </si>
  <si>
    <t>Resman Andrej</t>
  </si>
  <si>
    <t>Koren Milan</t>
  </si>
  <si>
    <t>Korošec Estera</t>
  </si>
  <si>
    <t>Bombek A. Polona</t>
  </si>
  <si>
    <t>Dajnko Sandi</t>
  </si>
  <si>
    <t>Mlakar Tomaž</t>
  </si>
  <si>
    <t>Korez Anton</t>
  </si>
  <si>
    <t xml:space="preserve">Muhič Evgen </t>
  </si>
  <si>
    <t>Jeza Igor</t>
  </si>
  <si>
    <t>Černenšek Matjaž</t>
  </si>
  <si>
    <t>Veršič Ida</t>
  </si>
  <si>
    <t>Kelenc Karolina</t>
  </si>
  <si>
    <r>
      <t>PODJETNIŠKA   BOWLING    LIGA</t>
    </r>
    <r>
      <rPr>
        <sz val="18"/>
        <rFont val="Arial CE"/>
        <family val="2"/>
      </rPr>
      <t xml:space="preserve"> :     pomlad  2015 </t>
    </r>
  </si>
  <si>
    <t>R  A  Z  P  O  R  E  D       L I G E</t>
  </si>
  <si>
    <t>I. KOLO</t>
  </si>
  <si>
    <t>Ponedeljek 15.2.2016 ob 19.00</t>
  </si>
  <si>
    <t>Torek 16.2.2016 ob 19.00</t>
  </si>
  <si>
    <t>:</t>
  </si>
  <si>
    <t>Prosta ekipa</t>
  </si>
  <si>
    <t>VZOREC MAZANJA : Slovakia 08 (39 feet)</t>
  </si>
  <si>
    <t>II. KOLO</t>
  </si>
  <si>
    <t>Ponedeljek 29.2.2016 ob 19.00</t>
  </si>
  <si>
    <t>Torek 1.3.2016 ob 19.00</t>
  </si>
  <si>
    <t>VZOREC MAZANJA : BC Ptuj (38 feet)</t>
  </si>
  <si>
    <t>III. KOLO</t>
  </si>
  <si>
    <t>Ponedeljek 7.3.2016 ob 19.00</t>
  </si>
  <si>
    <t>Torek 8.3.2016 ob 19.00</t>
  </si>
  <si>
    <t>VZOREC MAZANJA : Victoria open 2014 (42 feet)</t>
  </si>
  <si>
    <t>IV. KOLO</t>
  </si>
  <si>
    <t>Ponedeljek 14.3.2016 ob 19.00</t>
  </si>
  <si>
    <t>Torek 15.3.2016 ob 19.00</t>
  </si>
  <si>
    <t>VZOREC MAZANJA : Ptuj open 2011 (41 feet)</t>
  </si>
  <si>
    <t>V. KOLO</t>
  </si>
  <si>
    <t>Ponedeljek 21.3.2016 ob 19.00</t>
  </si>
  <si>
    <t>Torek 22.3.2016 ob 19.00</t>
  </si>
  <si>
    <t>VZOREC MAZANJA : Sydney (33 feet)</t>
  </si>
  <si>
    <t>VI. KOLO</t>
  </si>
  <si>
    <t>Torek 29.3.2016 ob 19.00</t>
  </si>
  <si>
    <t>Sreda 30.3.2016 ob 19.00</t>
  </si>
  <si>
    <t>VII. KOLO</t>
  </si>
  <si>
    <t>Ponedeljek 4.4.2016 ob 19.00</t>
  </si>
  <si>
    <t>Torek 5.4.2016 ob 19.00</t>
  </si>
  <si>
    <t>VIII. KOLO</t>
  </si>
  <si>
    <t>Ponedeljek 11.4.2016 ob 19.00</t>
  </si>
  <si>
    <t>Torek 12.4.2016 ob 19.00</t>
  </si>
  <si>
    <t>Dokl Gostinstvo</t>
  </si>
  <si>
    <t>IX. KOLO</t>
  </si>
  <si>
    <t>Ponedeljek 18.4.2016 ob 19.00</t>
  </si>
  <si>
    <t>Torek 19.4.2016 ob 19.00</t>
  </si>
  <si>
    <t>X. KOLO</t>
  </si>
  <si>
    <t>Ponedeljek 25.4.2016 ob 19.00</t>
  </si>
  <si>
    <t>Torek 26.4.2016 ob 19.00</t>
  </si>
  <si>
    <t>XI. KOLO</t>
  </si>
  <si>
    <t>Ponedeljek 9.5.2016 ob 19.00</t>
  </si>
  <si>
    <t>Torek 10.5.2016 ob 19.00</t>
  </si>
  <si>
    <t>XII. KOLO</t>
  </si>
  <si>
    <t>Ponedeljek 16.5.2016 ob 19.00</t>
  </si>
  <si>
    <t>Torek 17.5.2016 ob 19.00</t>
  </si>
  <si>
    <t>XIII. KOLO</t>
  </si>
  <si>
    <t>Ponedeljek 23.5.2016 ob 19.00</t>
  </si>
  <si>
    <t>Torek 24.5.2016 ob 19.00</t>
  </si>
  <si>
    <t>Gosišče Iršič</t>
  </si>
  <si>
    <t>XIV. KOLO</t>
  </si>
  <si>
    <t>Ponedeljek 30.5.2016 ob 19.00</t>
  </si>
  <si>
    <t>Torek 31.5.2016 ob 19.00</t>
  </si>
  <si>
    <t>XV. KOLO</t>
  </si>
  <si>
    <t>Ponedeljek 6.6.2016 ob 19.00</t>
  </si>
  <si>
    <t>Torek 7.6.2016 ob 19.00</t>
  </si>
  <si>
    <t>ODIGRANIH MANJ KOT 1/3 VSEH IGER</t>
  </si>
  <si>
    <t>Kurnik L Anja</t>
  </si>
  <si>
    <t>K Christian</t>
  </si>
  <si>
    <t>Hrženjak Aleš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</si>
</sst>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m"/>
  </numFmts>
  <fonts count="46">
    <font>
      <sz val="10"/>
      <name val="Arial CE"/>
      <family val="2"/>
    </font>
    <font>
      <sz val="10"/>
      <name val="Arial"/>
      <family val="0"/>
    </font>
    <font>
      <b/>
      <sz val="20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3" xfId="0" applyFon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0" fontId="0" fillId="0" borderId="17" xfId="0" applyNumberForma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6" fillId="0" borderId="33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10" fontId="0" fillId="0" borderId="16" xfId="0" applyNumberFormat="1" applyBorder="1" applyAlignment="1">
      <alignment vertical="center"/>
    </xf>
    <xf numFmtId="0" fontId="0" fillId="0" borderId="34" xfId="0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vertical="center" wrapText="1"/>
    </xf>
    <xf numFmtId="0" fontId="8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wrapText="1"/>
    </xf>
    <xf numFmtId="0" fontId="0" fillId="0" borderId="58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34" borderId="27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35" borderId="51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276"/>
  <sheetViews>
    <sheetView tabSelected="1" zoomScale="91" zoomScaleNormal="91" zoomScalePageLayoutView="0" workbookViewId="0" topLeftCell="A11">
      <selection activeCell="O32" sqref="O32"/>
    </sheetView>
  </sheetViews>
  <sheetFormatPr defaultColWidth="9.00390625" defaultRowHeight="12.75"/>
  <cols>
    <col min="1" max="1" width="5.125" style="0" customWidth="1"/>
    <col min="2" max="2" width="24.375" style="0" customWidth="1"/>
    <col min="3" max="3" width="23.375" style="0" customWidth="1"/>
    <col min="4" max="4" width="5.125" style="0" customWidth="1"/>
    <col min="5" max="5" width="3.00390625" style="0" customWidth="1"/>
    <col min="6" max="6" width="2.875" style="0" customWidth="1"/>
    <col min="7" max="7" width="5.125" style="0" customWidth="1"/>
    <col min="8" max="9" width="3.00390625" style="0" customWidth="1"/>
    <col min="10" max="10" width="5.125" style="0" customWidth="1"/>
    <col min="11" max="12" width="3.00390625" style="0" customWidth="1"/>
    <col min="13" max="13" width="5.125" style="0" customWidth="1"/>
    <col min="14" max="14" width="3.00390625" style="0" customWidth="1"/>
    <col min="15" max="15" width="3.125" style="0" customWidth="1"/>
    <col min="16" max="16" width="5.125" style="0" customWidth="1"/>
    <col min="17" max="17" width="3.00390625" style="0" customWidth="1"/>
    <col min="18" max="18" width="3.125" style="0" customWidth="1"/>
    <col min="19" max="19" width="5.125" style="0" customWidth="1"/>
    <col min="20" max="20" width="3.00390625" style="0" customWidth="1"/>
    <col min="21" max="21" width="3.125" style="0" customWidth="1"/>
    <col min="22" max="22" width="5.125" style="0" customWidth="1"/>
    <col min="23" max="23" width="3.00390625" style="0" customWidth="1"/>
    <col min="24" max="24" width="3.125" style="0" customWidth="1"/>
    <col min="25" max="25" width="5.125" style="0" customWidth="1"/>
    <col min="26" max="26" width="3.25390625" style="0" customWidth="1"/>
    <col min="27" max="27" width="2.875" style="0" customWidth="1"/>
    <col min="28" max="28" width="5.125" style="0" customWidth="1"/>
    <col min="29" max="29" width="3.25390625" style="0" customWidth="1"/>
    <col min="30" max="30" width="2.875" style="0" customWidth="1"/>
    <col min="31" max="31" width="5.125" style="0" customWidth="1"/>
    <col min="32" max="32" width="3.25390625" style="0" customWidth="1"/>
    <col min="33" max="33" width="2.875" style="0" customWidth="1"/>
    <col min="34" max="34" width="5.125" style="0" customWidth="1"/>
    <col min="35" max="35" width="3.25390625" style="0" customWidth="1"/>
    <col min="36" max="36" width="2.875" style="0" customWidth="1"/>
    <col min="37" max="37" width="5.125" style="0" customWidth="1"/>
    <col min="38" max="38" width="3.25390625" style="0" customWidth="1"/>
    <col min="39" max="39" width="2.875" style="0" customWidth="1"/>
    <col min="40" max="40" width="5.125" style="0" customWidth="1"/>
    <col min="41" max="41" width="3.25390625" style="0" customWidth="1"/>
    <col min="42" max="42" width="2.875" style="0" customWidth="1"/>
    <col min="43" max="43" width="5.125" style="0" customWidth="1"/>
    <col min="44" max="44" width="3.25390625" style="0" customWidth="1"/>
    <col min="45" max="45" width="2.875" style="0" customWidth="1"/>
    <col min="46" max="46" width="5.25390625" style="0" customWidth="1"/>
    <col min="47" max="47" width="3.25390625" style="0" customWidth="1"/>
    <col min="48" max="48" width="2.875" style="0" customWidth="1"/>
    <col min="49" max="49" width="6.375" style="0" customWidth="1"/>
    <col min="50" max="50" width="4.75390625" style="0" customWidth="1"/>
    <col min="51" max="51" width="4.25390625" style="0" customWidth="1"/>
    <col min="52" max="52" width="6.625" style="0" customWidth="1"/>
    <col min="53" max="53" width="8.625" style="0" customWidth="1"/>
    <col min="54" max="54" width="3.25390625" style="0" customWidth="1"/>
    <col min="55" max="55" width="2.00390625" style="0" customWidth="1"/>
    <col min="56" max="56" width="3.25390625" style="0" customWidth="1"/>
    <col min="57" max="57" width="2.00390625" style="0" customWidth="1"/>
    <col min="58" max="58" width="3.25390625" style="0" customWidth="1"/>
    <col min="59" max="59" width="2.00390625" style="0" customWidth="1"/>
    <col min="60" max="60" width="3.25390625" style="0" customWidth="1"/>
    <col min="61" max="61" width="2.00390625" style="0" customWidth="1"/>
    <col min="62" max="62" width="3.25390625" style="0" customWidth="1"/>
    <col min="63" max="63" width="2.00390625" style="0" customWidth="1"/>
    <col min="64" max="64" width="3.25390625" style="0" customWidth="1"/>
    <col min="65" max="65" width="2.00390625" style="0" customWidth="1"/>
    <col min="66" max="66" width="3.25390625" style="0" customWidth="1"/>
    <col min="67" max="67" width="2.00390625" style="0" customWidth="1"/>
    <col min="68" max="68" width="3.25390625" style="0" customWidth="1"/>
    <col min="69" max="69" width="2.00390625" style="0" customWidth="1"/>
    <col min="70" max="70" width="3.25390625" style="0" customWidth="1"/>
    <col min="71" max="71" width="2.00390625" style="0" customWidth="1"/>
  </cols>
  <sheetData>
    <row r="1" spans="1:71" ht="23.2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</row>
    <row r="3" spans="1:71" ht="23.25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</row>
    <row r="4" spans="3:71" ht="13.5" customHeight="1">
      <c r="C4" s="1"/>
      <c r="BB4" s="2"/>
      <c r="BC4" s="2"/>
      <c r="BD4" s="2"/>
      <c r="BE4" s="2"/>
      <c r="BF4" s="2"/>
      <c r="BG4" s="2"/>
      <c r="BH4" s="2"/>
      <c r="BI4" s="2"/>
      <c r="BJ4" s="2"/>
      <c r="BL4" s="2"/>
      <c r="BM4" s="2"/>
      <c r="BN4" s="2"/>
      <c r="BO4" s="2"/>
      <c r="BP4" s="2"/>
      <c r="BQ4" s="2"/>
      <c r="BR4" s="2"/>
      <c r="BS4" s="2"/>
    </row>
    <row r="5" spans="1:71" ht="14.25" customHeight="1">
      <c r="A5" s="125" t="s">
        <v>2</v>
      </c>
      <c r="B5" s="126" t="s">
        <v>3</v>
      </c>
      <c r="C5" s="126"/>
      <c r="D5" s="120" t="s">
        <v>4</v>
      </c>
      <c r="E5" s="120"/>
      <c r="F5" s="120"/>
      <c r="G5" s="120" t="s">
        <v>5</v>
      </c>
      <c r="H5" s="120"/>
      <c r="I5" s="120"/>
      <c r="J5" s="122" t="s">
        <v>6</v>
      </c>
      <c r="K5" s="122"/>
      <c r="L5" s="122"/>
      <c r="M5" s="120" t="s">
        <v>7</v>
      </c>
      <c r="N5" s="120"/>
      <c r="O5" s="120"/>
      <c r="P5" s="122" t="s">
        <v>8</v>
      </c>
      <c r="Q5" s="122"/>
      <c r="R5" s="122"/>
      <c r="S5" s="120" t="s">
        <v>9</v>
      </c>
      <c r="T5" s="120"/>
      <c r="U5" s="120"/>
      <c r="V5" s="122" t="s">
        <v>10</v>
      </c>
      <c r="W5" s="122"/>
      <c r="X5" s="122"/>
      <c r="Y5" s="120" t="s">
        <v>11</v>
      </c>
      <c r="Z5" s="120"/>
      <c r="AA5" s="120"/>
      <c r="AB5" s="120" t="s">
        <v>12</v>
      </c>
      <c r="AC5" s="120"/>
      <c r="AD5" s="120"/>
      <c r="AE5" s="122" t="s">
        <v>13</v>
      </c>
      <c r="AF5" s="122"/>
      <c r="AG5" s="122"/>
      <c r="AH5" s="120" t="s">
        <v>14</v>
      </c>
      <c r="AI5" s="120"/>
      <c r="AJ5" s="120"/>
      <c r="AK5" s="120" t="s">
        <v>15</v>
      </c>
      <c r="AL5" s="120"/>
      <c r="AM5" s="120"/>
      <c r="AN5" s="120" t="s">
        <v>16</v>
      </c>
      <c r="AO5" s="120"/>
      <c r="AP5" s="120"/>
      <c r="AQ5" s="120" t="s">
        <v>17</v>
      </c>
      <c r="AR5" s="120"/>
      <c r="AS5" s="120"/>
      <c r="AT5" s="120" t="s">
        <v>18</v>
      </c>
      <c r="AU5" s="120"/>
      <c r="AV5" s="120"/>
      <c r="AW5" s="120" t="s">
        <v>19</v>
      </c>
      <c r="AX5" s="120"/>
      <c r="AY5" s="120"/>
      <c r="AZ5" s="121" t="s">
        <v>20</v>
      </c>
      <c r="BA5" s="119" t="s">
        <v>21</v>
      </c>
      <c r="BB5" s="129" t="s">
        <v>22</v>
      </c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</row>
    <row r="6" spans="1:71" ht="12.75" customHeight="1">
      <c r="A6" s="125"/>
      <c r="B6" s="126"/>
      <c r="C6" s="126"/>
      <c r="D6" s="116" t="s">
        <v>23</v>
      </c>
      <c r="E6" s="112" t="s">
        <v>24</v>
      </c>
      <c r="F6" s="117" t="s">
        <v>25</v>
      </c>
      <c r="G6" s="116" t="s">
        <v>23</v>
      </c>
      <c r="H6" s="112" t="s">
        <v>24</v>
      </c>
      <c r="I6" s="117" t="s">
        <v>25</v>
      </c>
      <c r="J6" s="115" t="s">
        <v>23</v>
      </c>
      <c r="K6" s="112" t="s">
        <v>24</v>
      </c>
      <c r="L6" s="115" t="s">
        <v>25</v>
      </c>
      <c r="M6" s="116" t="s">
        <v>23</v>
      </c>
      <c r="N6" s="112" t="s">
        <v>24</v>
      </c>
      <c r="O6" s="117" t="s">
        <v>25</v>
      </c>
      <c r="P6" s="115" t="s">
        <v>23</v>
      </c>
      <c r="Q6" s="112" t="s">
        <v>24</v>
      </c>
      <c r="R6" s="115" t="s">
        <v>25</v>
      </c>
      <c r="S6" s="116" t="s">
        <v>23</v>
      </c>
      <c r="T6" s="112" t="s">
        <v>24</v>
      </c>
      <c r="U6" s="117" t="s">
        <v>25</v>
      </c>
      <c r="V6" s="115" t="s">
        <v>23</v>
      </c>
      <c r="W6" s="112" t="s">
        <v>24</v>
      </c>
      <c r="X6" s="118" t="s">
        <v>25</v>
      </c>
      <c r="Y6" s="116" t="s">
        <v>23</v>
      </c>
      <c r="Z6" s="112" t="s">
        <v>24</v>
      </c>
      <c r="AA6" s="117" t="s">
        <v>25</v>
      </c>
      <c r="AB6" s="116" t="s">
        <v>23</v>
      </c>
      <c r="AC6" s="112" t="s">
        <v>24</v>
      </c>
      <c r="AD6" s="117" t="s">
        <v>25</v>
      </c>
      <c r="AE6" s="115" t="s">
        <v>23</v>
      </c>
      <c r="AF6" s="112" t="s">
        <v>24</v>
      </c>
      <c r="AG6" s="115" t="s">
        <v>25</v>
      </c>
      <c r="AH6" s="116" t="s">
        <v>23</v>
      </c>
      <c r="AI6" s="112" t="s">
        <v>24</v>
      </c>
      <c r="AJ6" s="117" t="s">
        <v>25</v>
      </c>
      <c r="AK6" s="114" t="s">
        <v>23</v>
      </c>
      <c r="AL6" s="112" t="s">
        <v>24</v>
      </c>
      <c r="AM6" s="113" t="s">
        <v>25</v>
      </c>
      <c r="AN6" s="114" t="s">
        <v>23</v>
      </c>
      <c r="AO6" s="112" t="s">
        <v>24</v>
      </c>
      <c r="AP6" s="113" t="s">
        <v>25</v>
      </c>
      <c r="AQ6" s="114" t="s">
        <v>23</v>
      </c>
      <c r="AR6" s="112" t="s">
        <v>24</v>
      </c>
      <c r="AS6" s="113" t="s">
        <v>25</v>
      </c>
      <c r="AT6" s="114" t="s">
        <v>23</v>
      </c>
      <c r="AU6" s="112" t="s">
        <v>24</v>
      </c>
      <c r="AV6" s="113" t="s">
        <v>25</v>
      </c>
      <c r="AW6" s="114" t="s">
        <v>23</v>
      </c>
      <c r="AX6" s="112" t="s">
        <v>24</v>
      </c>
      <c r="AY6" s="113" t="s">
        <v>25</v>
      </c>
      <c r="AZ6" s="121"/>
      <c r="BA6" s="119" t="s">
        <v>24</v>
      </c>
      <c r="BB6" s="129" t="s">
        <v>25</v>
      </c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</row>
    <row r="7" spans="1:71" ht="13.5" customHeight="1">
      <c r="A7" s="125"/>
      <c r="B7" s="126"/>
      <c r="C7" s="126"/>
      <c r="D7" s="116"/>
      <c r="E7" s="112"/>
      <c r="F7" s="117"/>
      <c r="G7" s="116"/>
      <c r="H7" s="112"/>
      <c r="I7" s="117"/>
      <c r="J7" s="115"/>
      <c r="K7" s="112"/>
      <c r="L7" s="115"/>
      <c r="M7" s="116"/>
      <c r="N7" s="112"/>
      <c r="O7" s="117"/>
      <c r="P7" s="115"/>
      <c r="Q7" s="112"/>
      <c r="R7" s="115"/>
      <c r="S7" s="116"/>
      <c r="T7" s="112"/>
      <c r="U7" s="117"/>
      <c r="V7" s="115"/>
      <c r="W7" s="112"/>
      <c r="X7" s="118"/>
      <c r="Y7" s="116"/>
      <c r="Z7" s="112"/>
      <c r="AA7" s="117"/>
      <c r="AB7" s="116"/>
      <c r="AC7" s="112"/>
      <c r="AD7" s="117"/>
      <c r="AE7" s="115"/>
      <c r="AF7" s="112"/>
      <c r="AG7" s="115"/>
      <c r="AH7" s="116"/>
      <c r="AI7" s="112"/>
      <c r="AJ7" s="117"/>
      <c r="AK7" s="114"/>
      <c r="AL7" s="112"/>
      <c r="AM7" s="113"/>
      <c r="AN7" s="114"/>
      <c r="AO7" s="112"/>
      <c r="AP7" s="113"/>
      <c r="AQ7" s="114"/>
      <c r="AR7" s="112"/>
      <c r="AS7" s="113"/>
      <c r="AT7" s="114"/>
      <c r="AU7" s="112"/>
      <c r="AV7" s="113"/>
      <c r="AW7" s="114"/>
      <c r="AX7" s="112"/>
      <c r="AY7" s="113"/>
      <c r="AZ7" s="121"/>
      <c r="BA7" s="119"/>
      <c r="BB7" s="128">
        <v>8</v>
      </c>
      <c r="BC7" s="128"/>
      <c r="BD7" s="123">
        <v>7</v>
      </c>
      <c r="BE7" s="123"/>
      <c r="BF7" s="123">
        <v>6</v>
      </c>
      <c r="BG7" s="123"/>
      <c r="BH7" s="123">
        <v>5</v>
      </c>
      <c r="BI7" s="123"/>
      <c r="BJ7" s="123">
        <v>4</v>
      </c>
      <c r="BK7" s="123"/>
      <c r="BL7" s="123">
        <v>3</v>
      </c>
      <c r="BM7" s="123"/>
      <c r="BN7" s="123">
        <v>2</v>
      </c>
      <c r="BO7" s="123"/>
      <c r="BP7" s="123">
        <v>1</v>
      </c>
      <c r="BQ7" s="123"/>
      <c r="BR7" s="124">
        <v>0</v>
      </c>
      <c r="BS7" s="124"/>
    </row>
    <row r="8" spans="1:71" s="17" customFormat="1" ht="16.5" customHeight="1">
      <c r="A8" s="3">
        <v>1</v>
      </c>
      <c r="B8" s="4" t="s">
        <v>26</v>
      </c>
      <c r="C8" s="5"/>
      <c r="D8" s="6">
        <v>3110</v>
      </c>
      <c r="E8" s="7">
        <v>16</v>
      </c>
      <c r="F8" s="8">
        <v>8</v>
      </c>
      <c r="G8" s="6">
        <v>2839</v>
      </c>
      <c r="H8" s="7">
        <v>16</v>
      </c>
      <c r="I8" s="8">
        <v>4</v>
      </c>
      <c r="J8" s="9">
        <v>2606</v>
      </c>
      <c r="K8" s="7">
        <v>16</v>
      </c>
      <c r="L8" s="9">
        <v>8</v>
      </c>
      <c r="M8" s="6">
        <v>2701</v>
      </c>
      <c r="N8" s="7">
        <v>16</v>
      </c>
      <c r="O8" s="8">
        <v>8</v>
      </c>
      <c r="P8" s="9">
        <v>2754</v>
      </c>
      <c r="Q8" s="7">
        <v>16</v>
      </c>
      <c r="R8" s="9">
        <v>6</v>
      </c>
      <c r="S8" s="6">
        <v>2937</v>
      </c>
      <c r="T8" s="7">
        <v>16</v>
      </c>
      <c r="U8" s="8">
        <v>8</v>
      </c>
      <c r="V8" s="9">
        <v>2618</v>
      </c>
      <c r="W8" s="7">
        <v>16</v>
      </c>
      <c r="X8" s="9">
        <v>6</v>
      </c>
      <c r="Y8" s="6">
        <v>3079</v>
      </c>
      <c r="Z8" s="7">
        <v>16</v>
      </c>
      <c r="AA8" s="8">
        <v>7</v>
      </c>
      <c r="AB8" s="6">
        <v>2810</v>
      </c>
      <c r="AC8" s="7">
        <v>16</v>
      </c>
      <c r="AD8" s="8">
        <v>4</v>
      </c>
      <c r="AE8" s="9"/>
      <c r="AF8" s="7"/>
      <c r="AG8" s="9"/>
      <c r="AH8" s="6">
        <v>2927</v>
      </c>
      <c r="AI8" s="7">
        <v>16</v>
      </c>
      <c r="AJ8" s="8">
        <v>6</v>
      </c>
      <c r="AK8" s="9">
        <v>2682</v>
      </c>
      <c r="AL8" s="7">
        <v>16</v>
      </c>
      <c r="AM8" s="8">
        <v>6</v>
      </c>
      <c r="AN8" s="6">
        <v>2709</v>
      </c>
      <c r="AO8" s="7">
        <v>16</v>
      </c>
      <c r="AP8" s="8">
        <v>5</v>
      </c>
      <c r="AQ8" s="6">
        <v>2659</v>
      </c>
      <c r="AR8" s="7">
        <v>16</v>
      </c>
      <c r="AS8" s="9">
        <v>6</v>
      </c>
      <c r="AT8" s="6">
        <v>2327</v>
      </c>
      <c r="AU8" s="7">
        <v>16</v>
      </c>
      <c r="AV8" s="9">
        <v>3</v>
      </c>
      <c r="AW8" s="10">
        <f aca="true" t="shared" si="0" ref="AW8:AW22">D8+G8+J8+M8+P8+S8+V8+Y8+AB8+AE8+AH8+AK8+AT8+AN8+AQ8</f>
        <v>38758</v>
      </c>
      <c r="AX8" s="7">
        <f aca="true" t="shared" si="1" ref="AX8:AX22">E8+H8+K8+N8+Q8+T8+W8+Z8+AC8+AF8+AI8+AL8+AU8+AO8+AR8</f>
        <v>224</v>
      </c>
      <c r="AY8" s="11">
        <f aca="true" t="shared" si="2" ref="AY8:AY22">F8+I8+L8+O8+R8+U8+X8+AA8+AD8+AG8+AJ8+AM8+AV8+AP8+AS8</f>
        <v>85</v>
      </c>
      <c r="AZ8" s="12">
        <f aca="true" t="shared" si="3" ref="AZ8:AZ22">AW8/AX8</f>
        <v>173.02678571428572</v>
      </c>
      <c r="BA8" s="13">
        <f aca="true" t="shared" si="4" ref="BA8:BA22">AY8/(COUNT(D8:AV8)/3*8)</f>
        <v>0.7589285714285714</v>
      </c>
      <c r="BB8" s="6">
        <f aca="true" t="shared" si="5" ref="BB8:BB22">0+(IF(F8=8,1,0)+(IF(I8=8,1,0))+(IF(L8=8,1,0))+(IF(O8=8,1,0))+(IF(R8=8,1,0))+(IF(U8=8,1,0))+(IF(X8=8,1,0))+(IF(AA8=8,1,0))+(IF(AD8=8,1,0))+(IF(AG8=8,1,0))+(IF(AJ8=8,1,0))+(IF(AM8=8,1,0))+(IF(AV8=8,1,0)))+(IF(AS8=8,1,0))+(IF(AP8=8,1,0))</f>
        <v>4</v>
      </c>
      <c r="BC8" s="14" t="s">
        <v>27</v>
      </c>
      <c r="BD8" s="15">
        <f aca="true" t="shared" si="6" ref="BD8:BD22">0+(IF(F8=7,1,0)+(IF(I8=7,1,0))+(IF(L8=7,1,0))+(IF(O8=7,1,0))+(IF(R8=7,1,0))+(IF(U8=7,1,0))+(IF(X8=7,1,0))+(IF(AA8=7,1,0))+(IF(AD8=7,1,0))+(IF(AG8=7,1,0))+(IF(AJ8=7,1,0))+(IF(AM8=7,1,0))+(IF(AV8=7,1,0)))+(IF(AS8=7,1,0))+(IF(AP8=7,1,0))</f>
        <v>1</v>
      </c>
      <c r="BE8" s="14" t="s">
        <v>27</v>
      </c>
      <c r="BF8" s="15">
        <f aca="true" t="shared" si="7" ref="BF8:BF22">0+(IF(F8=6,1,0)+(IF(I8=6,1,0))+(IF(L8=6,1,0))+(IF(O8=6,1,0))+(IF(R8=6,1,0))+(IF(U8=6,1,0))+(IF(X8=6,1,0))+(IF(AA8=6,1,0))+(IF(AD8=6,1,0))+(IF(AG8=6,1,0))+(IF(AJ8=6,1,0))+(IF(AM8=6,1,0))+(IF(AV8=6,1,0)))+(IF(AS8=6,1,0))+(IF(AP8=6,1,0))</f>
        <v>5</v>
      </c>
      <c r="BG8" s="14" t="s">
        <v>27</v>
      </c>
      <c r="BH8" s="15">
        <f aca="true" t="shared" si="8" ref="BH8:BH22">0+(IF(F8=5,1,0)+(IF(I8=5,1,0))+(IF(L8=5,1,0))+(IF(O8=5,1,0))+(IF(R8=5,1,0))+(IF(U8=5,1,0))+(IF(X8=5,1,0))+(IF(AA8=5,1,0))+(IF(AD8=5,1,0))+(IF(AG8=5,1,0))+(IF(AJ8=5,1,0))+(IF(AM8=5,1,0))+(IF(AV8=5,1,0)))+(IF(AS8=5,1,0))+(IF(AP8=5,1,0))</f>
        <v>1</v>
      </c>
      <c r="BI8" s="14" t="s">
        <v>27</v>
      </c>
      <c r="BJ8" s="15">
        <f aca="true" t="shared" si="9" ref="BJ8:BJ22">0+(IF(F8=4,1,0)+(IF(I8=4,1,0))+(IF(L8=4,1,0))+(IF(O8=4,1,0))+(IF(R8=4,1,0))+(IF(U8=4,1,0))+(IF(X8=4,1,0))+(IF(AA8=4,1,0))+(IF(AD8=4,1,0))+(IF(AG8=4,1,0))+(IF(AJ8=4,1,0))+(IF(AM8=4,1,0))+(IF(AV8=4,1,0)))+(IF(AS8=4,1,0))+(IF(AP8=4,1,0))</f>
        <v>2</v>
      </c>
      <c r="BK8" s="14" t="s">
        <v>27</v>
      </c>
      <c r="BL8" s="15">
        <f aca="true" t="shared" si="10" ref="BL8:BL22">0+(IF(F8=3,1,0)+(IF(I8=3,1,0))+(IF(L8=3,1,0))+(IF(O8=3,1,0))+(IF(R8=3,1,0))+(IF(U8=3,1,0))+(IF(X8=3,1,0))+(IF(AA8=3,1,0))+(IF(AD8=3,1,0))+(IF(AG8=3,1,0))+(IF(AJ8=3,1,0))+(IF(AM8=3,1,0))+(IF(AV8=3,1,0)))+(IF(AS8=3,1,0))+(IF(AP8=3,1,0))</f>
        <v>1</v>
      </c>
      <c r="BM8" s="14" t="s">
        <v>27</v>
      </c>
      <c r="BN8" s="15">
        <f aca="true" t="shared" si="11" ref="BN8:BN22">0+(IF(F8=2,1,0)+(IF(I8=2,1,0))+(IF(L8=2,1,0))+(IF(O8=2,1,0))+(IF(R8=2,1,0))+(IF(U8=2,1,0))+(IF(X8=2,1,0))+(IF(AA8=2,1,0))+(IF(AD8=2,1,0))+(IF(AG8=2,1,0))+(IF(AJ8=2,1,0))+(IF(AM8=2,1,0))+(IF(AV8=2,1,0)))+(IF(AS8=2,1,0))+(IF(AP8=2,1,0))</f>
        <v>0</v>
      </c>
      <c r="BO8" s="14" t="s">
        <v>27</v>
      </c>
      <c r="BP8" s="15">
        <f aca="true" t="shared" si="12" ref="BP8:BP22">0+(IF(F8=1,1,0)+(IF(I8=1,1,0))+(IF(L8=1,1,0))+(IF(O8=1,1,0))+(IF(R8=1,1,0))+(IF(U8=1,1,0))+(IF(X8=1,1,0))+(IF(AA8=1,1,0))+(IF(AD8=1,1,0))+(IF(AG8=1,1,0))+(IF(AJ8=1,1,0))+(IF(AM8=1,1,0))+(IF(AV8=1,1,0)))+(IF(AS8=1,1,0))+(IF(AP8=1,1,0))</f>
        <v>0</v>
      </c>
      <c r="BQ8" s="14" t="s">
        <v>27</v>
      </c>
      <c r="BR8" s="15">
        <f aca="true" t="shared" si="13" ref="BR8:BR22">0+(IF(F8=0,1,0)+(IF(I8=0,1,0))+(IF(L8=0,1,0))+(IF(O8=0,1,0))+(IF(R8=0,1,0))+(IF(U8=0,1,0))+(IF(X8=0,1,0))+(IF(AA8=0,1,0))+(IF(AD8=0,1,0))+(IF(AG8=0,1,0))+(IF(AJ8=0,1,0))+(IF(AM8=0,1,0))+(IF(AV8=0,1,0)))+(IF(AS8=0,1,0))+(IF(AP8=0,1,0))-(15-(COUNT(D8:AV8)/3))</f>
        <v>0</v>
      </c>
      <c r="BS8" s="16" t="s">
        <v>27</v>
      </c>
    </row>
    <row r="9" spans="1:71" s="17" customFormat="1" ht="16.5" customHeight="1">
      <c r="A9" s="18">
        <v>2</v>
      </c>
      <c r="B9" s="4" t="s">
        <v>28</v>
      </c>
      <c r="C9" s="5"/>
      <c r="D9" s="6">
        <v>2712</v>
      </c>
      <c r="E9" s="7">
        <v>16</v>
      </c>
      <c r="F9" s="8">
        <v>0</v>
      </c>
      <c r="G9" s="6">
        <v>2611</v>
      </c>
      <c r="H9" s="7">
        <v>16</v>
      </c>
      <c r="I9" s="8">
        <v>5</v>
      </c>
      <c r="J9" s="9">
        <v>2850</v>
      </c>
      <c r="K9" s="7">
        <v>16</v>
      </c>
      <c r="L9" s="9">
        <v>8</v>
      </c>
      <c r="M9" s="6">
        <v>2747</v>
      </c>
      <c r="N9" s="7">
        <v>16</v>
      </c>
      <c r="O9" s="8">
        <v>6</v>
      </c>
      <c r="P9" s="19">
        <v>2697</v>
      </c>
      <c r="Q9" s="7">
        <v>16</v>
      </c>
      <c r="R9" s="9">
        <v>6</v>
      </c>
      <c r="S9" s="6">
        <v>2713</v>
      </c>
      <c r="T9" s="7">
        <v>16</v>
      </c>
      <c r="U9" s="8">
        <v>7</v>
      </c>
      <c r="V9" s="9">
        <v>2751</v>
      </c>
      <c r="W9" s="7">
        <v>16</v>
      </c>
      <c r="X9" s="9">
        <v>8</v>
      </c>
      <c r="Y9" s="6">
        <v>2942</v>
      </c>
      <c r="Z9" s="7">
        <v>16</v>
      </c>
      <c r="AA9" s="8">
        <v>6</v>
      </c>
      <c r="AB9" s="6">
        <v>2718</v>
      </c>
      <c r="AC9" s="7">
        <v>16</v>
      </c>
      <c r="AD9" s="8">
        <v>7</v>
      </c>
      <c r="AE9" s="9">
        <v>2752</v>
      </c>
      <c r="AF9" s="7">
        <v>16</v>
      </c>
      <c r="AG9" s="9">
        <v>2</v>
      </c>
      <c r="AH9" s="6">
        <v>2482</v>
      </c>
      <c r="AI9" s="7">
        <v>16</v>
      </c>
      <c r="AJ9" s="8">
        <v>7</v>
      </c>
      <c r="AK9" s="9"/>
      <c r="AL9" s="7"/>
      <c r="AM9" s="8"/>
      <c r="AN9" s="6">
        <v>2725</v>
      </c>
      <c r="AO9" s="7">
        <v>16</v>
      </c>
      <c r="AP9" s="8">
        <v>7</v>
      </c>
      <c r="AQ9" s="6">
        <v>2686</v>
      </c>
      <c r="AR9" s="7">
        <v>16</v>
      </c>
      <c r="AS9" s="9">
        <v>4</v>
      </c>
      <c r="AT9" s="6">
        <v>2614</v>
      </c>
      <c r="AU9" s="7">
        <v>16</v>
      </c>
      <c r="AV9" s="9">
        <v>8</v>
      </c>
      <c r="AW9" s="10">
        <f t="shared" si="0"/>
        <v>38000</v>
      </c>
      <c r="AX9" s="7">
        <f t="shared" si="1"/>
        <v>224</v>
      </c>
      <c r="AY9" s="11">
        <f t="shared" si="2"/>
        <v>81</v>
      </c>
      <c r="AZ9" s="12">
        <f t="shared" si="3"/>
        <v>169.64285714285714</v>
      </c>
      <c r="BA9" s="13">
        <f t="shared" si="4"/>
        <v>0.7232142857142857</v>
      </c>
      <c r="BB9" s="6">
        <f t="shared" si="5"/>
        <v>3</v>
      </c>
      <c r="BC9" s="14" t="s">
        <v>27</v>
      </c>
      <c r="BD9" s="15">
        <f t="shared" si="6"/>
        <v>4</v>
      </c>
      <c r="BE9" s="14" t="s">
        <v>27</v>
      </c>
      <c r="BF9" s="15">
        <f t="shared" si="7"/>
        <v>3</v>
      </c>
      <c r="BG9" s="14" t="s">
        <v>27</v>
      </c>
      <c r="BH9" s="15">
        <f t="shared" si="8"/>
        <v>1</v>
      </c>
      <c r="BI9" s="14" t="s">
        <v>27</v>
      </c>
      <c r="BJ9" s="15">
        <f t="shared" si="9"/>
        <v>1</v>
      </c>
      <c r="BK9" s="14" t="s">
        <v>27</v>
      </c>
      <c r="BL9" s="15">
        <f t="shared" si="10"/>
        <v>0</v>
      </c>
      <c r="BM9" s="14" t="s">
        <v>27</v>
      </c>
      <c r="BN9" s="15">
        <f t="shared" si="11"/>
        <v>1</v>
      </c>
      <c r="BO9" s="14" t="s">
        <v>27</v>
      </c>
      <c r="BP9" s="15">
        <f t="shared" si="12"/>
        <v>0</v>
      </c>
      <c r="BQ9" s="14" t="s">
        <v>27</v>
      </c>
      <c r="BR9" s="15">
        <f t="shared" si="13"/>
        <v>1</v>
      </c>
      <c r="BS9" s="16" t="s">
        <v>27</v>
      </c>
    </row>
    <row r="10" spans="1:71" s="17" customFormat="1" ht="16.5" customHeight="1">
      <c r="A10" s="20">
        <v>3</v>
      </c>
      <c r="B10" s="4" t="s">
        <v>30</v>
      </c>
      <c r="C10" s="30"/>
      <c r="D10" s="6">
        <v>2679</v>
      </c>
      <c r="E10" s="7">
        <v>16</v>
      </c>
      <c r="F10" s="8">
        <v>8</v>
      </c>
      <c r="G10" s="6"/>
      <c r="H10" s="7"/>
      <c r="I10" s="8"/>
      <c r="J10" s="9">
        <v>2805</v>
      </c>
      <c r="K10" s="7">
        <v>16</v>
      </c>
      <c r="L10" s="9">
        <v>7</v>
      </c>
      <c r="M10" s="6">
        <v>2699</v>
      </c>
      <c r="N10" s="7">
        <v>16</v>
      </c>
      <c r="O10" s="8">
        <v>2</v>
      </c>
      <c r="P10" s="9">
        <v>2758</v>
      </c>
      <c r="Q10" s="7">
        <v>16</v>
      </c>
      <c r="R10" s="9">
        <v>7</v>
      </c>
      <c r="S10" s="6">
        <v>2832</v>
      </c>
      <c r="T10" s="7">
        <v>16</v>
      </c>
      <c r="U10" s="8">
        <v>8</v>
      </c>
      <c r="V10" s="9">
        <v>2712</v>
      </c>
      <c r="W10" s="7">
        <v>16</v>
      </c>
      <c r="X10" s="9">
        <v>8</v>
      </c>
      <c r="Y10" s="6">
        <v>2532</v>
      </c>
      <c r="Z10" s="7">
        <v>16</v>
      </c>
      <c r="AA10" s="8">
        <v>1</v>
      </c>
      <c r="AB10" s="6">
        <v>2567</v>
      </c>
      <c r="AC10" s="7">
        <v>16</v>
      </c>
      <c r="AD10" s="8">
        <v>2</v>
      </c>
      <c r="AE10" s="9">
        <v>2772</v>
      </c>
      <c r="AF10" s="7">
        <v>16</v>
      </c>
      <c r="AG10" s="9">
        <v>4</v>
      </c>
      <c r="AH10" s="6">
        <v>2656</v>
      </c>
      <c r="AI10" s="7">
        <v>16</v>
      </c>
      <c r="AJ10" s="8">
        <v>4</v>
      </c>
      <c r="AK10" s="9">
        <v>2697</v>
      </c>
      <c r="AL10" s="7">
        <v>16</v>
      </c>
      <c r="AM10" s="8">
        <v>7</v>
      </c>
      <c r="AN10" s="6">
        <v>2733</v>
      </c>
      <c r="AO10" s="7">
        <v>16</v>
      </c>
      <c r="AP10" s="8">
        <v>6</v>
      </c>
      <c r="AQ10" s="6">
        <v>2526</v>
      </c>
      <c r="AR10" s="7">
        <v>16</v>
      </c>
      <c r="AS10" s="9">
        <v>5</v>
      </c>
      <c r="AT10" s="6">
        <v>2311</v>
      </c>
      <c r="AU10" s="7">
        <v>16</v>
      </c>
      <c r="AV10" s="9">
        <v>6</v>
      </c>
      <c r="AW10" s="10">
        <f t="shared" si="0"/>
        <v>37279</v>
      </c>
      <c r="AX10" s="7">
        <f t="shared" si="1"/>
        <v>224</v>
      </c>
      <c r="AY10" s="11">
        <f t="shared" si="2"/>
        <v>75</v>
      </c>
      <c r="AZ10" s="12">
        <f t="shared" si="3"/>
        <v>166.42410714285714</v>
      </c>
      <c r="BA10" s="13">
        <f t="shared" si="4"/>
        <v>0.6696428571428571</v>
      </c>
      <c r="BB10" s="6">
        <f t="shared" si="5"/>
        <v>3</v>
      </c>
      <c r="BC10" s="14" t="s">
        <v>27</v>
      </c>
      <c r="BD10" s="15">
        <f t="shared" si="6"/>
        <v>3</v>
      </c>
      <c r="BE10" s="14" t="s">
        <v>27</v>
      </c>
      <c r="BF10" s="15">
        <f t="shared" si="7"/>
        <v>2</v>
      </c>
      <c r="BG10" s="14" t="s">
        <v>27</v>
      </c>
      <c r="BH10" s="15">
        <f t="shared" si="8"/>
        <v>1</v>
      </c>
      <c r="BI10" s="14" t="s">
        <v>27</v>
      </c>
      <c r="BJ10" s="15">
        <f t="shared" si="9"/>
        <v>2</v>
      </c>
      <c r="BK10" s="14" t="s">
        <v>27</v>
      </c>
      <c r="BL10" s="15">
        <f t="shared" si="10"/>
        <v>0</v>
      </c>
      <c r="BM10" s="14" t="s">
        <v>27</v>
      </c>
      <c r="BN10" s="15">
        <f t="shared" si="11"/>
        <v>2</v>
      </c>
      <c r="BO10" s="14" t="s">
        <v>27</v>
      </c>
      <c r="BP10" s="15">
        <f t="shared" si="12"/>
        <v>1</v>
      </c>
      <c r="BQ10" s="14" t="s">
        <v>27</v>
      </c>
      <c r="BR10" s="15">
        <f t="shared" si="13"/>
        <v>0</v>
      </c>
      <c r="BS10" s="16" t="s">
        <v>27</v>
      </c>
    </row>
    <row r="11" spans="1:71" s="17" customFormat="1" ht="16.5" customHeight="1">
      <c r="A11" s="20">
        <v>6</v>
      </c>
      <c r="B11" s="4" t="s">
        <v>31</v>
      </c>
      <c r="C11" s="31"/>
      <c r="D11" s="22">
        <v>2563</v>
      </c>
      <c r="E11" s="23">
        <v>16</v>
      </c>
      <c r="F11" s="24">
        <v>6</v>
      </c>
      <c r="G11" s="22">
        <v>2443</v>
      </c>
      <c r="H11" s="23">
        <v>16</v>
      </c>
      <c r="I11" s="24">
        <v>2</v>
      </c>
      <c r="J11" s="25">
        <v>2488</v>
      </c>
      <c r="K11" s="23">
        <v>16</v>
      </c>
      <c r="L11" s="25">
        <v>0</v>
      </c>
      <c r="M11" s="22">
        <v>2554</v>
      </c>
      <c r="N11" s="23">
        <v>16</v>
      </c>
      <c r="O11" s="24">
        <v>5</v>
      </c>
      <c r="P11" s="25">
        <v>2618</v>
      </c>
      <c r="Q11" s="23">
        <v>16</v>
      </c>
      <c r="R11" s="25">
        <v>6</v>
      </c>
      <c r="S11" s="22">
        <v>2718</v>
      </c>
      <c r="T11" s="23">
        <v>16</v>
      </c>
      <c r="U11" s="24">
        <v>0</v>
      </c>
      <c r="V11" s="25">
        <v>2581</v>
      </c>
      <c r="W11" s="23">
        <v>16</v>
      </c>
      <c r="X11" s="25">
        <v>5</v>
      </c>
      <c r="Y11" s="22">
        <v>2586</v>
      </c>
      <c r="Z11" s="23">
        <v>16</v>
      </c>
      <c r="AA11" s="24">
        <v>7</v>
      </c>
      <c r="AB11" s="22">
        <v>2820</v>
      </c>
      <c r="AC11" s="23">
        <v>16</v>
      </c>
      <c r="AD11" s="24">
        <v>5</v>
      </c>
      <c r="AE11" s="25">
        <v>2878</v>
      </c>
      <c r="AF11" s="23">
        <v>16</v>
      </c>
      <c r="AG11" s="25">
        <v>6</v>
      </c>
      <c r="AH11" s="22">
        <v>2679</v>
      </c>
      <c r="AI11" s="23">
        <v>16</v>
      </c>
      <c r="AJ11" s="24">
        <v>7</v>
      </c>
      <c r="AK11" s="25">
        <v>2672</v>
      </c>
      <c r="AL11" s="23">
        <v>16</v>
      </c>
      <c r="AM11" s="8">
        <v>6</v>
      </c>
      <c r="AN11" s="6"/>
      <c r="AO11" s="23"/>
      <c r="AP11" s="24"/>
      <c r="AQ11" s="22">
        <v>2413</v>
      </c>
      <c r="AR11" s="23">
        <v>16</v>
      </c>
      <c r="AS11" s="25">
        <v>4</v>
      </c>
      <c r="AT11" s="22">
        <v>2702</v>
      </c>
      <c r="AU11" s="23">
        <v>16</v>
      </c>
      <c r="AV11" s="25">
        <v>6</v>
      </c>
      <c r="AW11" s="10">
        <f t="shared" si="0"/>
        <v>36715</v>
      </c>
      <c r="AX11" s="7">
        <f t="shared" si="1"/>
        <v>224</v>
      </c>
      <c r="AY11" s="11">
        <f t="shared" si="2"/>
        <v>65</v>
      </c>
      <c r="AZ11" s="12">
        <f t="shared" si="3"/>
        <v>163.90625</v>
      </c>
      <c r="BA11" s="13">
        <f t="shared" si="4"/>
        <v>0.5803571428571429</v>
      </c>
      <c r="BB11" s="6">
        <f t="shared" si="5"/>
        <v>0</v>
      </c>
      <c r="BC11" s="14" t="s">
        <v>27</v>
      </c>
      <c r="BD11" s="15">
        <f t="shared" si="6"/>
        <v>2</v>
      </c>
      <c r="BE11" s="14" t="s">
        <v>27</v>
      </c>
      <c r="BF11" s="15">
        <f t="shared" si="7"/>
        <v>5</v>
      </c>
      <c r="BG11" s="14" t="s">
        <v>27</v>
      </c>
      <c r="BH11" s="15">
        <f t="shared" si="8"/>
        <v>3</v>
      </c>
      <c r="BI11" s="14" t="s">
        <v>27</v>
      </c>
      <c r="BJ11" s="15">
        <f t="shared" si="9"/>
        <v>1</v>
      </c>
      <c r="BK11" s="14" t="s">
        <v>27</v>
      </c>
      <c r="BL11" s="15">
        <f t="shared" si="10"/>
        <v>0</v>
      </c>
      <c r="BM11" s="14" t="s">
        <v>27</v>
      </c>
      <c r="BN11" s="15">
        <f t="shared" si="11"/>
        <v>1</v>
      </c>
      <c r="BO11" s="14" t="s">
        <v>27</v>
      </c>
      <c r="BP11" s="15">
        <f t="shared" si="12"/>
        <v>0</v>
      </c>
      <c r="BQ11" s="14" t="s">
        <v>27</v>
      </c>
      <c r="BR11" s="15">
        <f t="shared" si="13"/>
        <v>2</v>
      </c>
      <c r="BS11" s="16" t="s">
        <v>27</v>
      </c>
    </row>
    <row r="12" spans="1:71" s="17" customFormat="1" ht="16.5" customHeight="1">
      <c r="A12" s="20">
        <v>5</v>
      </c>
      <c r="B12" s="4" t="s">
        <v>32</v>
      </c>
      <c r="C12" s="5"/>
      <c r="D12" s="6">
        <v>2799</v>
      </c>
      <c r="E12" s="7">
        <v>16</v>
      </c>
      <c r="F12" s="26">
        <v>7</v>
      </c>
      <c r="G12" s="6">
        <v>2796</v>
      </c>
      <c r="H12" s="7">
        <v>16</v>
      </c>
      <c r="I12" s="26">
        <v>6</v>
      </c>
      <c r="J12" s="9">
        <v>2591</v>
      </c>
      <c r="K12" s="7">
        <v>16</v>
      </c>
      <c r="L12" s="26">
        <v>1</v>
      </c>
      <c r="M12" s="6">
        <v>2580</v>
      </c>
      <c r="N12" s="7">
        <v>16</v>
      </c>
      <c r="O12" s="26">
        <v>8</v>
      </c>
      <c r="P12" s="9"/>
      <c r="Q12" s="7"/>
      <c r="R12" s="26"/>
      <c r="S12" s="6">
        <v>2744</v>
      </c>
      <c r="T12" s="7">
        <v>16</v>
      </c>
      <c r="U12" s="26">
        <v>6</v>
      </c>
      <c r="V12" s="9">
        <v>2542</v>
      </c>
      <c r="W12" s="7">
        <v>16</v>
      </c>
      <c r="X12" s="26">
        <v>0</v>
      </c>
      <c r="Y12" s="6">
        <v>2943</v>
      </c>
      <c r="Z12" s="7">
        <v>16</v>
      </c>
      <c r="AA12" s="26">
        <v>6</v>
      </c>
      <c r="AB12" s="6">
        <v>2550</v>
      </c>
      <c r="AC12" s="7">
        <v>16</v>
      </c>
      <c r="AD12" s="26">
        <v>3</v>
      </c>
      <c r="AE12" s="9">
        <v>2722</v>
      </c>
      <c r="AF12" s="7">
        <v>16</v>
      </c>
      <c r="AG12" s="26">
        <v>4</v>
      </c>
      <c r="AH12" s="6">
        <v>2905</v>
      </c>
      <c r="AI12" s="7">
        <v>16</v>
      </c>
      <c r="AJ12" s="26">
        <v>2</v>
      </c>
      <c r="AK12" s="9">
        <v>2692</v>
      </c>
      <c r="AL12" s="7">
        <v>16</v>
      </c>
      <c r="AM12" s="26">
        <v>6</v>
      </c>
      <c r="AN12" s="6">
        <v>2683</v>
      </c>
      <c r="AO12" s="7">
        <v>16</v>
      </c>
      <c r="AP12" s="26">
        <v>5</v>
      </c>
      <c r="AQ12" s="6">
        <v>2601</v>
      </c>
      <c r="AR12" s="7">
        <v>16</v>
      </c>
      <c r="AS12" s="26">
        <v>5</v>
      </c>
      <c r="AT12" s="6">
        <v>2545</v>
      </c>
      <c r="AU12" s="7">
        <v>16</v>
      </c>
      <c r="AV12" s="15">
        <v>5</v>
      </c>
      <c r="AW12" s="10">
        <f t="shared" si="0"/>
        <v>37693</v>
      </c>
      <c r="AX12" s="7">
        <f t="shared" si="1"/>
        <v>224</v>
      </c>
      <c r="AY12" s="11">
        <f t="shared" si="2"/>
        <v>64</v>
      </c>
      <c r="AZ12" s="12">
        <f t="shared" si="3"/>
        <v>168.27232142857142</v>
      </c>
      <c r="BA12" s="13">
        <f t="shared" si="4"/>
        <v>0.5714285714285714</v>
      </c>
      <c r="BB12" s="6">
        <f t="shared" si="5"/>
        <v>1</v>
      </c>
      <c r="BC12" s="14" t="s">
        <v>27</v>
      </c>
      <c r="BD12" s="15">
        <f t="shared" si="6"/>
        <v>1</v>
      </c>
      <c r="BE12" s="14" t="s">
        <v>27</v>
      </c>
      <c r="BF12" s="15">
        <f t="shared" si="7"/>
        <v>4</v>
      </c>
      <c r="BG12" s="14" t="s">
        <v>27</v>
      </c>
      <c r="BH12" s="15">
        <f t="shared" si="8"/>
        <v>3</v>
      </c>
      <c r="BI12" s="14" t="s">
        <v>27</v>
      </c>
      <c r="BJ12" s="15">
        <f t="shared" si="9"/>
        <v>1</v>
      </c>
      <c r="BK12" s="14" t="s">
        <v>27</v>
      </c>
      <c r="BL12" s="15">
        <f t="shared" si="10"/>
        <v>1</v>
      </c>
      <c r="BM12" s="14" t="s">
        <v>27</v>
      </c>
      <c r="BN12" s="15">
        <f t="shared" si="11"/>
        <v>1</v>
      </c>
      <c r="BO12" s="14" t="s">
        <v>27</v>
      </c>
      <c r="BP12" s="15">
        <f t="shared" si="12"/>
        <v>1</v>
      </c>
      <c r="BQ12" s="14" t="s">
        <v>27</v>
      </c>
      <c r="BR12" s="15">
        <f t="shared" si="13"/>
        <v>1</v>
      </c>
      <c r="BS12" s="16" t="s">
        <v>27</v>
      </c>
    </row>
    <row r="13" spans="1:71" s="17" customFormat="1" ht="16.5" customHeight="1">
      <c r="A13" s="20">
        <v>4</v>
      </c>
      <c r="B13" s="4" t="s">
        <v>29</v>
      </c>
      <c r="C13" s="5"/>
      <c r="D13" s="6">
        <v>2728</v>
      </c>
      <c r="E13" s="7">
        <v>16</v>
      </c>
      <c r="F13" s="26">
        <v>6</v>
      </c>
      <c r="G13" s="6">
        <v>2548</v>
      </c>
      <c r="H13" s="7">
        <v>16</v>
      </c>
      <c r="I13" s="26">
        <v>3</v>
      </c>
      <c r="J13" s="9">
        <v>2658</v>
      </c>
      <c r="K13" s="7">
        <v>16</v>
      </c>
      <c r="L13" s="26">
        <v>4</v>
      </c>
      <c r="M13" s="6">
        <v>2597</v>
      </c>
      <c r="N13" s="7">
        <v>16</v>
      </c>
      <c r="O13" s="26">
        <v>3</v>
      </c>
      <c r="P13" s="9">
        <v>2686</v>
      </c>
      <c r="Q13" s="7">
        <v>16</v>
      </c>
      <c r="R13" s="26">
        <v>6</v>
      </c>
      <c r="S13" s="6">
        <v>2688</v>
      </c>
      <c r="T13" s="7">
        <v>16</v>
      </c>
      <c r="U13" s="26">
        <v>0</v>
      </c>
      <c r="V13" s="9">
        <v>2495</v>
      </c>
      <c r="W13" s="7">
        <v>16</v>
      </c>
      <c r="X13" s="26">
        <v>6</v>
      </c>
      <c r="Y13" s="6">
        <v>2503</v>
      </c>
      <c r="Z13" s="7">
        <v>16</v>
      </c>
      <c r="AA13" s="26">
        <v>4</v>
      </c>
      <c r="AB13" s="6">
        <v>2706</v>
      </c>
      <c r="AC13" s="7">
        <v>16</v>
      </c>
      <c r="AD13" s="26">
        <v>6</v>
      </c>
      <c r="AE13" s="9">
        <v>2839</v>
      </c>
      <c r="AF13" s="7">
        <v>16</v>
      </c>
      <c r="AG13" s="26">
        <v>8</v>
      </c>
      <c r="AH13" s="6">
        <v>2584</v>
      </c>
      <c r="AI13" s="7">
        <v>16</v>
      </c>
      <c r="AJ13" s="26">
        <v>7</v>
      </c>
      <c r="AK13" s="9">
        <v>2676</v>
      </c>
      <c r="AL13" s="7">
        <v>16</v>
      </c>
      <c r="AM13" s="26">
        <v>5</v>
      </c>
      <c r="AN13" s="6">
        <v>2494</v>
      </c>
      <c r="AO13" s="7">
        <v>16</v>
      </c>
      <c r="AP13" s="26">
        <v>3</v>
      </c>
      <c r="AQ13" s="6">
        <v>2587</v>
      </c>
      <c r="AR13" s="7">
        <v>16</v>
      </c>
      <c r="AS13" s="26">
        <v>2</v>
      </c>
      <c r="AT13" s="6"/>
      <c r="AU13" s="7"/>
      <c r="AV13" s="15"/>
      <c r="AW13" s="10">
        <f t="shared" si="0"/>
        <v>36789</v>
      </c>
      <c r="AX13" s="7">
        <f t="shared" si="1"/>
        <v>224</v>
      </c>
      <c r="AY13" s="11">
        <f t="shared" si="2"/>
        <v>63</v>
      </c>
      <c r="AZ13" s="12">
        <f t="shared" si="3"/>
        <v>164.23660714285714</v>
      </c>
      <c r="BA13" s="13">
        <f t="shared" si="4"/>
        <v>0.5625</v>
      </c>
      <c r="BB13" s="6">
        <f t="shared" si="5"/>
        <v>1</v>
      </c>
      <c r="BC13" s="14" t="s">
        <v>27</v>
      </c>
      <c r="BD13" s="15">
        <f t="shared" si="6"/>
        <v>1</v>
      </c>
      <c r="BE13" s="14" t="s">
        <v>27</v>
      </c>
      <c r="BF13" s="15">
        <f t="shared" si="7"/>
        <v>4</v>
      </c>
      <c r="BG13" s="14" t="s">
        <v>27</v>
      </c>
      <c r="BH13" s="15">
        <f t="shared" si="8"/>
        <v>1</v>
      </c>
      <c r="BI13" s="14" t="s">
        <v>27</v>
      </c>
      <c r="BJ13" s="15">
        <f t="shared" si="9"/>
        <v>2</v>
      </c>
      <c r="BK13" s="14" t="s">
        <v>27</v>
      </c>
      <c r="BL13" s="15">
        <f t="shared" si="10"/>
        <v>3</v>
      </c>
      <c r="BM13" s="14" t="s">
        <v>27</v>
      </c>
      <c r="BN13" s="15">
        <f t="shared" si="11"/>
        <v>1</v>
      </c>
      <c r="BO13" s="14" t="s">
        <v>27</v>
      </c>
      <c r="BP13" s="15">
        <f t="shared" si="12"/>
        <v>0</v>
      </c>
      <c r="BQ13" s="14" t="s">
        <v>27</v>
      </c>
      <c r="BR13" s="15">
        <f t="shared" si="13"/>
        <v>1</v>
      </c>
      <c r="BS13" s="16" t="s">
        <v>27</v>
      </c>
    </row>
    <row r="14" spans="1:71" s="17" customFormat="1" ht="16.5" customHeight="1">
      <c r="A14" s="18">
        <v>7</v>
      </c>
      <c r="B14" s="4" t="s">
        <v>33</v>
      </c>
      <c r="C14" s="5"/>
      <c r="D14" s="6">
        <v>2045</v>
      </c>
      <c r="E14" s="7">
        <v>12</v>
      </c>
      <c r="F14" s="8">
        <v>5</v>
      </c>
      <c r="G14" s="6">
        <v>2527</v>
      </c>
      <c r="H14" s="7">
        <v>16</v>
      </c>
      <c r="I14" s="8">
        <v>8</v>
      </c>
      <c r="J14" s="9"/>
      <c r="K14" s="7"/>
      <c r="L14" s="9"/>
      <c r="M14" s="6">
        <v>1835</v>
      </c>
      <c r="N14" s="7">
        <v>12</v>
      </c>
      <c r="O14" s="8">
        <v>4</v>
      </c>
      <c r="P14" s="9">
        <v>2488</v>
      </c>
      <c r="Q14" s="7">
        <v>16</v>
      </c>
      <c r="R14" s="9">
        <v>2</v>
      </c>
      <c r="S14" s="6">
        <v>2322</v>
      </c>
      <c r="T14" s="7">
        <v>16</v>
      </c>
      <c r="U14" s="8">
        <v>3</v>
      </c>
      <c r="V14" s="9">
        <v>2453</v>
      </c>
      <c r="W14" s="7">
        <v>16</v>
      </c>
      <c r="X14" s="9">
        <v>3</v>
      </c>
      <c r="Y14" s="6">
        <v>2602</v>
      </c>
      <c r="Z14" s="7">
        <v>16</v>
      </c>
      <c r="AA14" s="8">
        <v>6</v>
      </c>
      <c r="AB14" s="6">
        <v>2574</v>
      </c>
      <c r="AC14" s="7">
        <v>16</v>
      </c>
      <c r="AD14" s="8">
        <v>4</v>
      </c>
      <c r="AE14" s="9">
        <v>2474</v>
      </c>
      <c r="AF14" s="7">
        <v>16</v>
      </c>
      <c r="AG14" s="9">
        <v>8</v>
      </c>
      <c r="AH14" s="6">
        <v>2872</v>
      </c>
      <c r="AI14" s="7">
        <v>16</v>
      </c>
      <c r="AJ14" s="8">
        <v>5</v>
      </c>
      <c r="AK14" s="9">
        <v>2631</v>
      </c>
      <c r="AL14" s="7">
        <v>16</v>
      </c>
      <c r="AM14" s="8">
        <v>3</v>
      </c>
      <c r="AN14" s="6">
        <v>2608</v>
      </c>
      <c r="AO14" s="7">
        <v>16</v>
      </c>
      <c r="AP14" s="8">
        <v>2</v>
      </c>
      <c r="AQ14" s="6">
        <v>2625</v>
      </c>
      <c r="AR14" s="7">
        <v>16</v>
      </c>
      <c r="AS14" s="9">
        <v>5</v>
      </c>
      <c r="AT14" s="6">
        <v>2394</v>
      </c>
      <c r="AU14" s="7">
        <v>16</v>
      </c>
      <c r="AV14" s="9">
        <v>3</v>
      </c>
      <c r="AW14" s="10">
        <f t="shared" si="0"/>
        <v>34450</v>
      </c>
      <c r="AX14" s="7">
        <f t="shared" si="1"/>
        <v>216</v>
      </c>
      <c r="AY14" s="11">
        <f t="shared" si="2"/>
        <v>61</v>
      </c>
      <c r="AZ14" s="12">
        <f t="shared" si="3"/>
        <v>159.49074074074073</v>
      </c>
      <c r="BA14" s="13">
        <f t="shared" si="4"/>
        <v>0.5446428571428571</v>
      </c>
      <c r="BB14" s="6">
        <f t="shared" si="5"/>
        <v>2</v>
      </c>
      <c r="BC14" s="14" t="s">
        <v>27</v>
      </c>
      <c r="BD14" s="15">
        <f t="shared" si="6"/>
        <v>0</v>
      </c>
      <c r="BE14" s="14" t="s">
        <v>27</v>
      </c>
      <c r="BF14" s="15">
        <f t="shared" si="7"/>
        <v>1</v>
      </c>
      <c r="BG14" s="14" t="s">
        <v>27</v>
      </c>
      <c r="BH14" s="15">
        <f t="shared" si="8"/>
        <v>3</v>
      </c>
      <c r="BI14" s="14" t="s">
        <v>27</v>
      </c>
      <c r="BJ14" s="15">
        <f t="shared" si="9"/>
        <v>2</v>
      </c>
      <c r="BK14" s="14" t="s">
        <v>27</v>
      </c>
      <c r="BL14" s="15">
        <f t="shared" si="10"/>
        <v>4</v>
      </c>
      <c r="BM14" s="14" t="s">
        <v>27</v>
      </c>
      <c r="BN14" s="15">
        <f t="shared" si="11"/>
        <v>2</v>
      </c>
      <c r="BO14" s="14" t="s">
        <v>27</v>
      </c>
      <c r="BP14" s="15">
        <f t="shared" si="12"/>
        <v>0</v>
      </c>
      <c r="BQ14" s="14" t="s">
        <v>27</v>
      </c>
      <c r="BR14" s="15">
        <f t="shared" si="13"/>
        <v>0</v>
      </c>
      <c r="BS14" s="16" t="s">
        <v>27</v>
      </c>
    </row>
    <row r="15" spans="1:71" s="17" customFormat="1" ht="16.5" customHeight="1">
      <c r="A15" s="27">
        <v>8</v>
      </c>
      <c r="B15" s="4" t="s">
        <v>34</v>
      </c>
      <c r="C15" s="5"/>
      <c r="D15" s="6">
        <v>2622</v>
      </c>
      <c r="E15" s="7">
        <v>16</v>
      </c>
      <c r="F15" s="8">
        <v>4</v>
      </c>
      <c r="G15" s="6">
        <v>2823</v>
      </c>
      <c r="H15" s="7">
        <v>16</v>
      </c>
      <c r="I15" s="8">
        <v>4</v>
      </c>
      <c r="J15" s="9">
        <v>2665</v>
      </c>
      <c r="K15" s="7">
        <v>16</v>
      </c>
      <c r="L15" s="9">
        <v>4</v>
      </c>
      <c r="M15" s="6">
        <v>2533</v>
      </c>
      <c r="N15" s="7">
        <v>16</v>
      </c>
      <c r="O15" s="8">
        <v>7</v>
      </c>
      <c r="P15" s="9">
        <v>2452</v>
      </c>
      <c r="Q15" s="7">
        <v>16</v>
      </c>
      <c r="R15" s="9">
        <v>1</v>
      </c>
      <c r="S15" s="6">
        <v>2447</v>
      </c>
      <c r="T15" s="7">
        <v>15</v>
      </c>
      <c r="U15" s="8">
        <v>5</v>
      </c>
      <c r="V15" s="9">
        <v>2443</v>
      </c>
      <c r="W15" s="7">
        <v>16</v>
      </c>
      <c r="X15" s="9">
        <v>5</v>
      </c>
      <c r="Y15" s="6">
        <v>2947</v>
      </c>
      <c r="Z15" s="7">
        <v>16</v>
      </c>
      <c r="AA15" s="8">
        <v>2</v>
      </c>
      <c r="AB15" s="6">
        <v>2813</v>
      </c>
      <c r="AC15" s="7">
        <v>16</v>
      </c>
      <c r="AD15" s="8">
        <v>5</v>
      </c>
      <c r="AE15" s="9">
        <v>1881</v>
      </c>
      <c r="AF15" s="7">
        <v>13</v>
      </c>
      <c r="AG15" s="9">
        <v>2</v>
      </c>
      <c r="AH15" s="6"/>
      <c r="AI15" s="7"/>
      <c r="AJ15" s="8"/>
      <c r="AK15" s="9">
        <v>2699</v>
      </c>
      <c r="AL15" s="7">
        <v>16</v>
      </c>
      <c r="AM15" s="8">
        <v>7</v>
      </c>
      <c r="AN15" s="6">
        <v>2835</v>
      </c>
      <c r="AO15" s="7">
        <v>16</v>
      </c>
      <c r="AP15" s="8">
        <v>6</v>
      </c>
      <c r="AQ15" s="6">
        <v>2695</v>
      </c>
      <c r="AR15" s="7">
        <v>16</v>
      </c>
      <c r="AS15" s="9">
        <v>4</v>
      </c>
      <c r="AT15" s="6">
        <v>2012</v>
      </c>
      <c r="AU15" s="7">
        <v>12</v>
      </c>
      <c r="AV15" s="9">
        <v>2</v>
      </c>
      <c r="AW15" s="10">
        <f t="shared" si="0"/>
        <v>35867</v>
      </c>
      <c r="AX15" s="7">
        <f t="shared" si="1"/>
        <v>216</v>
      </c>
      <c r="AY15" s="11">
        <f t="shared" si="2"/>
        <v>58</v>
      </c>
      <c r="AZ15" s="12">
        <f t="shared" si="3"/>
        <v>166.05092592592592</v>
      </c>
      <c r="BA15" s="13">
        <f t="shared" si="4"/>
        <v>0.5178571428571429</v>
      </c>
      <c r="BB15" s="6">
        <f t="shared" si="5"/>
        <v>0</v>
      </c>
      <c r="BC15" s="14" t="s">
        <v>27</v>
      </c>
      <c r="BD15" s="15">
        <f t="shared" si="6"/>
        <v>2</v>
      </c>
      <c r="BE15" s="14" t="s">
        <v>27</v>
      </c>
      <c r="BF15" s="15">
        <f t="shared" si="7"/>
        <v>1</v>
      </c>
      <c r="BG15" s="14" t="s">
        <v>27</v>
      </c>
      <c r="BH15" s="15">
        <f t="shared" si="8"/>
        <v>3</v>
      </c>
      <c r="BI15" s="14" t="s">
        <v>27</v>
      </c>
      <c r="BJ15" s="15">
        <f t="shared" si="9"/>
        <v>4</v>
      </c>
      <c r="BK15" s="14" t="s">
        <v>27</v>
      </c>
      <c r="BL15" s="15">
        <f t="shared" si="10"/>
        <v>0</v>
      </c>
      <c r="BM15" s="14" t="s">
        <v>27</v>
      </c>
      <c r="BN15" s="15">
        <f t="shared" si="11"/>
        <v>3</v>
      </c>
      <c r="BO15" s="14" t="s">
        <v>27</v>
      </c>
      <c r="BP15" s="15">
        <f t="shared" si="12"/>
        <v>1</v>
      </c>
      <c r="BQ15" s="14" t="s">
        <v>27</v>
      </c>
      <c r="BR15" s="15">
        <f t="shared" si="13"/>
        <v>0</v>
      </c>
      <c r="BS15" s="16" t="s">
        <v>27</v>
      </c>
    </row>
    <row r="16" spans="1:71" s="17" customFormat="1" ht="16.5" customHeight="1">
      <c r="A16" s="20">
        <v>9</v>
      </c>
      <c r="B16" s="4" t="s">
        <v>35</v>
      </c>
      <c r="C16" s="21"/>
      <c r="D16" s="22">
        <v>2525</v>
      </c>
      <c r="E16" s="23">
        <v>16</v>
      </c>
      <c r="F16" s="24">
        <v>3</v>
      </c>
      <c r="G16" s="22">
        <v>2501</v>
      </c>
      <c r="H16" s="23">
        <v>16</v>
      </c>
      <c r="I16" s="24">
        <v>4</v>
      </c>
      <c r="J16" s="25">
        <v>2657</v>
      </c>
      <c r="K16" s="23">
        <v>16</v>
      </c>
      <c r="L16" s="25">
        <v>7</v>
      </c>
      <c r="M16" s="22">
        <v>2572</v>
      </c>
      <c r="N16" s="23">
        <v>16</v>
      </c>
      <c r="O16" s="24">
        <v>5</v>
      </c>
      <c r="P16" s="25">
        <v>2310</v>
      </c>
      <c r="Q16" s="23">
        <v>16</v>
      </c>
      <c r="R16" s="25">
        <v>7</v>
      </c>
      <c r="S16" s="22"/>
      <c r="T16" s="23"/>
      <c r="U16" s="24"/>
      <c r="V16" s="25">
        <v>2448</v>
      </c>
      <c r="W16" s="23">
        <v>16</v>
      </c>
      <c r="X16" s="25">
        <v>5</v>
      </c>
      <c r="Y16" s="22">
        <v>2458</v>
      </c>
      <c r="Z16" s="23">
        <v>16</v>
      </c>
      <c r="AA16" s="24">
        <v>2</v>
      </c>
      <c r="AB16" s="22">
        <v>2599</v>
      </c>
      <c r="AC16" s="23">
        <v>16</v>
      </c>
      <c r="AD16" s="24">
        <v>3</v>
      </c>
      <c r="AE16" s="25">
        <v>2501</v>
      </c>
      <c r="AF16" s="23">
        <v>16</v>
      </c>
      <c r="AG16" s="25">
        <v>4</v>
      </c>
      <c r="AH16" s="22">
        <v>2690</v>
      </c>
      <c r="AI16" s="23">
        <v>16</v>
      </c>
      <c r="AJ16" s="24">
        <v>5</v>
      </c>
      <c r="AK16" s="25">
        <v>2519</v>
      </c>
      <c r="AL16" s="23">
        <v>16</v>
      </c>
      <c r="AM16" s="8">
        <v>2</v>
      </c>
      <c r="AN16" s="6">
        <v>2057</v>
      </c>
      <c r="AO16" s="23">
        <v>12</v>
      </c>
      <c r="AP16" s="24">
        <v>3</v>
      </c>
      <c r="AQ16" s="22">
        <v>2679</v>
      </c>
      <c r="AR16" s="23">
        <v>16</v>
      </c>
      <c r="AS16" s="25">
        <v>6</v>
      </c>
      <c r="AT16" s="22">
        <v>2302</v>
      </c>
      <c r="AU16" s="23">
        <v>16</v>
      </c>
      <c r="AV16" s="25">
        <v>2</v>
      </c>
      <c r="AW16" s="10">
        <f t="shared" si="0"/>
        <v>34818</v>
      </c>
      <c r="AX16" s="7">
        <f t="shared" si="1"/>
        <v>220</v>
      </c>
      <c r="AY16" s="11">
        <f t="shared" si="2"/>
        <v>58</v>
      </c>
      <c r="AZ16" s="12">
        <f t="shared" si="3"/>
        <v>158.26363636363635</v>
      </c>
      <c r="BA16" s="13">
        <f t="shared" si="4"/>
        <v>0.5178571428571429</v>
      </c>
      <c r="BB16" s="6">
        <f t="shared" si="5"/>
        <v>0</v>
      </c>
      <c r="BC16" s="14" t="s">
        <v>27</v>
      </c>
      <c r="BD16" s="15">
        <f t="shared" si="6"/>
        <v>2</v>
      </c>
      <c r="BE16" s="14" t="s">
        <v>27</v>
      </c>
      <c r="BF16" s="15">
        <f t="shared" si="7"/>
        <v>1</v>
      </c>
      <c r="BG16" s="14" t="s">
        <v>27</v>
      </c>
      <c r="BH16" s="15">
        <f t="shared" si="8"/>
        <v>3</v>
      </c>
      <c r="BI16" s="14" t="s">
        <v>27</v>
      </c>
      <c r="BJ16" s="15">
        <f t="shared" si="9"/>
        <v>2</v>
      </c>
      <c r="BK16" s="14" t="s">
        <v>27</v>
      </c>
      <c r="BL16" s="15">
        <f t="shared" si="10"/>
        <v>3</v>
      </c>
      <c r="BM16" s="14" t="s">
        <v>27</v>
      </c>
      <c r="BN16" s="15">
        <f t="shared" si="11"/>
        <v>3</v>
      </c>
      <c r="BO16" s="14" t="s">
        <v>27</v>
      </c>
      <c r="BP16" s="15">
        <f t="shared" si="12"/>
        <v>0</v>
      </c>
      <c r="BQ16" s="14" t="s">
        <v>27</v>
      </c>
      <c r="BR16" s="15">
        <f t="shared" si="13"/>
        <v>0</v>
      </c>
      <c r="BS16" s="16" t="s">
        <v>27</v>
      </c>
    </row>
    <row r="17" spans="1:77" s="17" customFormat="1" ht="16.5" customHeight="1">
      <c r="A17" s="20">
        <v>10</v>
      </c>
      <c r="B17" s="28" t="s">
        <v>36</v>
      </c>
      <c r="C17" s="5"/>
      <c r="D17" s="6">
        <v>2549</v>
      </c>
      <c r="E17" s="7">
        <v>16</v>
      </c>
      <c r="F17" s="8">
        <v>2</v>
      </c>
      <c r="G17" s="6">
        <v>2464</v>
      </c>
      <c r="H17" s="7">
        <v>16</v>
      </c>
      <c r="I17" s="8">
        <v>5</v>
      </c>
      <c r="J17" s="9">
        <v>2497</v>
      </c>
      <c r="K17" s="7">
        <v>16</v>
      </c>
      <c r="L17" s="9">
        <v>1</v>
      </c>
      <c r="M17" s="6">
        <v>2396</v>
      </c>
      <c r="N17" s="7">
        <v>16</v>
      </c>
      <c r="O17" s="8">
        <v>4</v>
      </c>
      <c r="P17" s="9">
        <v>2441</v>
      </c>
      <c r="Q17" s="7">
        <v>16</v>
      </c>
      <c r="R17" s="9">
        <v>6</v>
      </c>
      <c r="S17" s="6">
        <v>2467</v>
      </c>
      <c r="T17" s="7">
        <v>16</v>
      </c>
      <c r="U17" s="8">
        <v>2</v>
      </c>
      <c r="V17" s="9">
        <v>2480</v>
      </c>
      <c r="W17" s="7">
        <v>16</v>
      </c>
      <c r="X17" s="9">
        <v>3</v>
      </c>
      <c r="Y17" s="6">
        <v>2450</v>
      </c>
      <c r="Z17" s="7">
        <v>16</v>
      </c>
      <c r="AA17" s="8">
        <v>8</v>
      </c>
      <c r="AB17" s="6"/>
      <c r="AC17" s="7"/>
      <c r="AD17" s="8"/>
      <c r="AE17" s="9">
        <v>2502</v>
      </c>
      <c r="AF17" s="7">
        <v>16</v>
      </c>
      <c r="AG17" s="9">
        <v>7</v>
      </c>
      <c r="AH17" s="6">
        <v>2416</v>
      </c>
      <c r="AI17" s="7">
        <v>16</v>
      </c>
      <c r="AJ17" s="8">
        <v>1</v>
      </c>
      <c r="AK17" s="9">
        <v>2427</v>
      </c>
      <c r="AL17" s="7">
        <v>16</v>
      </c>
      <c r="AM17" s="8">
        <v>5</v>
      </c>
      <c r="AN17" s="6">
        <v>2565</v>
      </c>
      <c r="AO17" s="7">
        <v>16</v>
      </c>
      <c r="AP17" s="8">
        <v>2</v>
      </c>
      <c r="AQ17" s="6">
        <v>2406</v>
      </c>
      <c r="AR17" s="7">
        <v>16</v>
      </c>
      <c r="AS17" s="9">
        <v>4</v>
      </c>
      <c r="AT17" s="6">
        <v>2333</v>
      </c>
      <c r="AU17" s="7">
        <v>16</v>
      </c>
      <c r="AV17" s="9">
        <v>5</v>
      </c>
      <c r="AW17" s="10">
        <f t="shared" si="0"/>
        <v>34393</v>
      </c>
      <c r="AX17" s="7">
        <f t="shared" si="1"/>
        <v>224</v>
      </c>
      <c r="AY17" s="11">
        <f t="shared" si="2"/>
        <v>55</v>
      </c>
      <c r="AZ17" s="12">
        <f t="shared" si="3"/>
        <v>153.54017857142858</v>
      </c>
      <c r="BA17" s="13">
        <f t="shared" si="4"/>
        <v>0.49107142857142855</v>
      </c>
      <c r="BB17" s="6">
        <f t="shared" si="5"/>
        <v>1</v>
      </c>
      <c r="BC17" s="14" t="s">
        <v>27</v>
      </c>
      <c r="BD17" s="15">
        <f t="shared" si="6"/>
        <v>1</v>
      </c>
      <c r="BE17" s="14" t="s">
        <v>27</v>
      </c>
      <c r="BF17" s="15">
        <f t="shared" si="7"/>
        <v>1</v>
      </c>
      <c r="BG17" s="14" t="s">
        <v>27</v>
      </c>
      <c r="BH17" s="15">
        <f t="shared" si="8"/>
        <v>3</v>
      </c>
      <c r="BI17" s="14" t="s">
        <v>27</v>
      </c>
      <c r="BJ17" s="15">
        <f t="shared" si="9"/>
        <v>2</v>
      </c>
      <c r="BK17" s="14" t="s">
        <v>27</v>
      </c>
      <c r="BL17" s="15">
        <f t="shared" si="10"/>
        <v>1</v>
      </c>
      <c r="BM17" s="14" t="s">
        <v>27</v>
      </c>
      <c r="BN17" s="15">
        <f t="shared" si="11"/>
        <v>3</v>
      </c>
      <c r="BO17" s="14" t="s">
        <v>27</v>
      </c>
      <c r="BP17" s="15">
        <f t="shared" si="12"/>
        <v>2</v>
      </c>
      <c r="BQ17" s="14" t="s">
        <v>27</v>
      </c>
      <c r="BR17" s="15">
        <f t="shared" si="13"/>
        <v>0</v>
      </c>
      <c r="BS17" s="16" t="s">
        <v>27</v>
      </c>
      <c r="BX17" s="29"/>
      <c r="BY17" s="29"/>
    </row>
    <row r="18" spans="1:71" s="17" customFormat="1" ht="16.5" customHeight="1">
      <c r="A18" s="20">
        <v>11</v>
      </c>
      <c r="B18" s="4" t="s">
        <v>37</v>
      </c>
      <c r="C18" s="30"/>
      <c r="D18" s="6">
        <v>2457</v>
      </c>
      <c r="E18" s="7">
        <v>16</v>
      </c>
      <c r="F18" s="26">
        <v>2</v>
      </c>
      <c r="G18" s="6">
        <v>2520</v>
      </c>
      <c r="H18" s="7">
        <v>16</v>
      </c>
      <c r="I18" s="26">
        <v>2</v>
      </c>
      <c r="J18" s="9">
        <v>2568</v>
      </c>
      <c r="K18" s="7">
        <v>16</v>
      </c>
      <c r="L18" s="26">
        <v>4</v>
      </c>
      <c r="M18" s="6">
        <v>1938</v>
      </c>
      <c r="N18" s="7">
        <v>12</v>
      </c>
      <c r="O18" s="26">
        <v>3</v>
      </c>
      <c r="P18" s="9">
        <v>2479</v>
      </c>
      <c r="Q18" s="7">
        <v>16</v>
      </c>
      <c r="R18" s="26">
        <v>2</v>
      </c>
      <c r="S18" s="6">
        <v>2373</v>
      </c>
      <c r="T18" s="7">
        <v>16</v>
      </c>
      <c r="U18" s="26">
        <v>7</v>
      </c>
      <c r="V18" s="9">
        <v>2313</v>
      </c>
      <c r="W18" s="7">
        <v>16</v>
      </c>
      <c r="X18" s="26">
        <v>2</v>
      </c>
      <c r="Y18" s="6"/>
      <c r="Z18" s="7"/>
      <c r="AA18" s="26"/>
      <c r="AB18" s="6">
        <v>2378</v>
      </c>
      <c r="AC18" s="7">
        <v>16</v>
      </c>
      <c r="AD18" s="26">
        <v>2</v>
      </c>
      <c r="AE18" s="9">
        <v>2438</v>
      </c>
      <c r="AF18" s="7">
        <v>16</v>
      </c>
      <c r="AG18" s="26">
        <v>6</v>
      </c>
      <c r="AH18" s="6">
        <v>2769</v>
      </c>
      <c r="AI18" s="7">
        <v>16</v>
      </c>
      <c r="AJ18" s="26">
        <v>4</v>
      </c>
      <c r="AK18" s="9">
        <v>2302</v>
      </c>
      <c r="AL18" s="7">
        <v>16</v>
      </c>
      <c r="AM18" s="26">
        <v>3</v>
      </c>
      <c r="AN18" s="6">
        <v>2456</v>
      </c>
      <c r="AO18" s="7">
        <v>16</v>
      </c>
      <c r="AP18" s="26">
        <v>1</v>
      </c>
      <c r="AQ18" s="6">
        <v>2401</v>
      </c>
      <c r="AR18" s="7">
        <v>16</v>
      </c>
      <c r="AS18" s="26">
        <v>3</v>
      </c>
      <c r="AT18" s="6">
        <v>2522</v>
      </c>
      <c r="AU18" s="7">
        <v>16</v>
      </c>
      <c r="AV18" s="15">
        <v>7</v>
      </c>
      <c r="AW18" s="10">
        <f t="shared" si="0"/>
        <v>33914</v>
      </c>
      <c r="AX18" s="7">
        <f t="shared" si="1"/>
        <v>220</v>
      </c>
      <c r="AY18" s="11">
        <f t="shared" si="2"/>
        <v>48</v>
      </c>
      <c r="AZ18" s="12">
        <f t="shared" si="3"/>
        <v>154.15454545454546</v>
      </c>
      <c r="BA18" s="13">
        <f t="shared" si="4"/>
        <v>0.42857142857142855</v>
      </c>
      <c r="BB18" s="6">
        <f t="shared" si="5"/>
        <v>0</v>
      </c>
      <c r="BC18" s="14" t="s">
        <v>27</v>
      </c>
      <c r="BD18" s="15">
        <f t="shared" si="6"/>
        <v>2</v>
      </c>
      <c r="BE18" s="14" t="s">
        <v>27</v>
      </c>
      <c r="BF18" s="15">
        <f t="shared" si="7"/>
        <v>1</v>
      </c>
      <c r="BG18" s="14" t="s">
        <v>27</v>
      </c>
      <c r="BH18" s="15">
        <f t="shared" si="8"/>
        <v>0</v>
      </c>
      <c r="BI18" s="14" t="s">
        <v>27</v>
      </c>
      <c r="BJ18" s="15">
        <f t="shared" si="9"/>
        <v>2</v>
      </c>
      <c r="BK18" s="14" t="s">
        <v>27</v>
      </c>
      <c r="BL18" s="15">
        <f t="shared" si="10"/>
        <v>3</v>
      </c>
      <c r="BM18" s="14" t="s">
        <v>27</v>
      </c>
      <c r="BN18" s="15">
        <f t="shared" si="11"/>
        <v>5</v>
      </c>
      <c r="BO18" s="14" t="s">
        <v>27</v>
      </c>
      <c r="BP18" s="15">
        <f t="shared" si="12"/>
        <v>1</v>
      </c>
      <c r="BQ18" s="14" t="s">
        <v>27</v>
      </c>
      <c r="BR18" s="15">
        <f t="shared" si="13"/>
        <v>0</v>
      </c>
      <c r="BS18" s="16" t="s">
        <v>27</v>
      </c>
    </row>
    <row r="19" spans="1:75" s="17" customFormat="1" ht="16.5" customHeight="1">
      <c r="A19" s="20">
        <v>12</v>
      </c>
      <c r="B19" s="4" t="s">
        <v>39</v>
      </c>
      <c r="C19" s="5"/>
      <c r="D19" s="6"/>
      <c r="E19" s="7"/>
      <c r="F19" s="26"/>
      <c r="G19" s="6">
        <v>2146</v>
      </c>
      <c r="H19" s="7">
        <v>16</v>
      </c>
      <c r="I19" s="26">
        <v>3</v>
      </c>
      <c r="J19" s="9">
        <v>2299</v>
      </c>
      <c r="K19" s="7">
        <v>16</v>
      </c>
      <c r="L19" s="26">
        <v>0</v>
      </c>
      <c r="M19" s="6">
        <v>2125</v>
      </c>
      <c r="N19" s="7">
        <v>16</v>
      </c>
      <c r="O19" s="26">
        <v>1</v>
      </c>
      <c r="P19" s="9">
        <v>2346</v>
      </c>
      <c r="Q19" s="7">
        <v>16</v>
      </c>
      <c r="R19" s="26">
        <v>2</v>
      </c>
      <c r="S19" s="6">
        <v>2683</v>
      </c>
      <c r="T19" s="7">
        <v>16</v>
      </c>
      <c r="U19" s="26">
        <v>6</v>
      </c>
      <c r="V19" s="9">
        <v>2284</v>
      </c>
      <c r="W19" s="7">
        <v>16</v>
      </c>
      <c r="X19" s="26">
        <v>2</v>
      </c>
      <c r="Y19" s="6">
        <v>2547</v>
      </c>
      <c r="Z19" s="7">
        <v>16</v>
      </c>
      <c r="AA19" s="26">
        <v>4</v>
      </c>
      <c r="AB19" s="6">
        <v>2445</v>
      </c>
      <c r="AC19" s="7">
        <v>16</v>
      </c>
      <c r="AD19" s="26">
        <v>6</v>
      </c>
      <c r="AE19" s="9">
        <v>2269</v>
      </c>
      <c r="AF19" s="7">
        <v>16</v>
      </c>
      <c r="AG19" s="26">
        <v>4</v>
      </c>
      <c r="AH19" s="6">
        <v>2565</v>
      </c>
      <c r="AI19" s="7">
        <v>16</v>
      </c>
      <c r="AJ19" s="26">
        <v>3</v>
      </c>
      <c r="AK19" s="9">
        <v>2149</v>
      </c>
      <c r="AL19" s="7">
        <v>16</v>
      </c>
      <c r="AM19" s="26">
        <v>1</v>
      </c>
      <c r="AN19" s="6">
        <v>2420</v>
      </c>
      <c r="AO19" s="7">
        <v>16</v>
      </c>
      <c r="AP19" s="26">
        <v>5</v>
      </c>
      <c r="AQ19" s="6">
        <v>2466</v>
      </c>
      <c r="AR19" s="7">
        <v>16</v>
      </c>
      <c r="AS19" s="26">
        <v>3</v>
      </c>
      <c r="AT19" s="6">
        <v>2131</v>
      </c>
      <c r="AU19" s="7">
        <v>16</v>
      </c>
      <c r="AV19" s="15">
        <v>4</v>
      </c>
      <c r="AW19" s="10">
        <f t="shared" si="0"/>
        <v>32875</v>
      </c>
      <c r="AX19" s="7">
        <f t="shared" si="1"/>
        <v>224</v>
      </c>
      <c r="AY19" s="11">
        <f t="shared" si="2"/>
        <v>44</v>
      </c>
      <c r="AZ19" s="12">
        <f t="shared" si="3"/>
        <v>146.76339285714286</v>
      </c>
      <c r="BA19" s="13">
        <f t="shared" si="4"/>
        <v>0.39285714285714285</v>
      </c>
      <c r="BB19" s="6">
        <f t="shared" si="5"/>
        <v>0</v>
      </c>
      <c r="BC19" s="14" t="s">
        <v>27</v>
      </c>
      <c r="BD19" s="15">
        <f t="shared" si="6"/>
        <v>0</v>
      </c>
      <c r="BE19" s="14" t="s">
        <v>27</v>
      </c>
      <c r="BF19" s="15">
        <f t="shared" si="7"/>
        <v>2</v>
      </c>
      <c r="BG19" s="14" t="s">
        <v>27</v>
      </c>
      <c r="BH19" s="15">
        <f t="shared" si="8"/>
        <v>1</v>
      </c>
      <c r="BI19" s="14" t="s">
        <v>27</v>
      </c>
      <c r="BJ19" s="15">
        <f t="shared" si="9"/>
        <v>3</v>
      </c>
      <c r="BK19" s="14" t="s">
        <v>27</v>
      </c>
      <c r="BL19" s="15">
        <f t="shared" si="10"/>
        <v>3</v>
      </c>
      <c r="BM19" s="14" t="s">
        <v>27</v>
      </c>
      <c r="BN19" s="15">
        <f t="shared" si="11"/>
        <v>2</v>
      </c>
      <c r="BO19" s="14" t="s">
        <v>27</v>
      </c>
      <c r="BP19" s="15">
        <f t="shared" si="12"/>
        <v>2</v>
      </c>
      <c r="BQ19" s="14" t="s">
        <v>27</v>
      </c>
      <c r="BR19" s="15">
        <f t="shared" si="13"/>
        <v>1</v>
      </c>
      <c r="BS19" s="16" t="s">
        <v>27</v>
      </c>
      <c r="BW19" s="29"/>
    </row>
    <row r="20" spans="1:71" s="17" customFormat="1" ht="16.5" customHeight="1">
      <c r="A20" s="20">
        <v>13</v>
      </c>
      <c r="B20" s="4" t="s">
        <v>38</v>
      </c>
      <c r="C20" s="31"/>
      <c r="D20" s="22">
        <v>2503</v>
      </c>
      <c r="E20" s="23">
        <v>16</v>
      </c>
      <c r="F20" s="24">
        <v>4</v>
      </c>
      <c r="G20" s="22">
        <v>2587</v>
      </c>
      <c r="H20" s="23">
        <v>16</v>
      </c>
      <c r="I20" s="24">
        <v>6</v>
      </c>
      <c r="J20" s="25">
        <v>2641</v>
      </c>
      <c r="K20" s="23">
        <v>16</v>
      </c>
      <c r="L20" s="25">
        <v>4</v>
      </c>
      <c r="M20" s="22">
        <v>2292</v>
      </c>
      <c r="N20" s="23">
        <v>16</v>
      </c>
      <c r="O20" s="24">
        <v>0</v>
      </c>
      <c r="P20" s="25">
        <v>2410</v>
      </c>
      <c r="Q20" s="23">
        <v>16</v>
      </c>
      <c r="R20" s="25">
        <v>2</v>
      </c>
      <c r="S20" s="22">
        <v>2315</v>
      </c>
      <c r="T20" s="23">
        <v>16</v>
      </c>
      <c r="U20" s="24">
        <v>2</v>
      </c>
      <c r="V20" s="25">
        <v>2201</v>
      </c>
      <c r="W20" s="23">
        <v>16</v>
      </c>
      <c r="X20" s="25">
        <v>0</v>
      </c>
      <c r="Y20" s="22">
        <v>2471</v>
      </c>
      <c r="Z20" s="23">
        <v>16</v>
      </c>
      <c r="AA20" s="24">
        <v>2</v>
      </c>
      <c r="AB20" s="22">
        <v>2452</v>
      </c>
      <c r="AC20" s="23">
        <v>16</v>
      </c>
      <c r="AD20" s="24">
        <v>5</v>
      </c>
      <c r="AE20" s="25">
        <v>2304</v>
      </c>
      <c r="AF20" s="23">
        <v>16</v>
      </c>
      <c r="AG20" s="25">
        <v>1</v>
      </c>
      <c r="AH20" s="22">
        <v>2614</v>
      </c>
      <c r="AI20" s="23">
        <v>16</v>
      </c>
      <c r="AJ20" s="24">
        <v>3</v>
      </c>
      <c r="AK20" s="25">
        <v>2505</v>
      </c>
      <c r="AL20" s="23">
        <v>16</v>
      </c>
      <c r="AM20" s="24">
        <v>2</v>
      </c>
      <c r="AN20" s="22">
        <v>2420</v>
      </c>
      <c r="AO20" s="32">
        <v>16</v>
      </c>
      <c r="AP20" s="24">
        <v>6</v>
      </c>
      <c r="AQ20" s="22"/>
      <c r="AR20" s="23"/>
      <c r="AS20" s="25"/>
      <c r="AT20" s="22">
        <v>2249</v>
      </c>
      <c r="AU20" s="23">
        <v>16</v>
      </c>
      <c r="AV20" s="25">
        <v>0</v>
      </c>
      <c r="AW20" s="10">
        <f t="shared" si="0"/>
        <v>33964</v>
      </c>
      <c r="AX20" s="7">
        <f t="shared" si="1"/>
        <v>224</v>
      </c>
      <c r="AY20" s="11">
        <f t="shared" si="2"/>
        <v>37</v>
      </c>
      <c r="AZ20" s="12">
        <f t="shared" si="3"/>
        <v>151.625</v>
      </c>
      <c r="BA20" s="13">
        <f t="shared" si="4"/>
        <v>0.33035714285714285</v>
      </c>
      <c r="BB20" s="6">
        <f t="shared" si="5"/>
        <v>0</v>
      </c>
      <c r="BC20" s="14" t="s">
        <v>27</v>
      </c>
      <c r="BD20" s="15">
        <f t="shared" si="6"/>
        <v>0</v>
      </c>
      <c r="BE20" s="14" t="s">
        <v>27</v>
      </c>
      <c r="BF20" s="15">
        <f t="shared" si="7"/>
        <v>2</v>
      </c>
      <c r="BG20" s="14" t="s">
        <v>27</v>
      </c>
      <c r="BH20" s="15">
        <f t="shared" si="8"/>
        <v>1</v>
      </c>
      <c r="BI20" s="14" t="s">
        <v>27</v>
      </c>
      <c r="BJ20" s="15">
        <f t="shared" si="9"/>
        <v>2</v>
      </c>
      <c r="BK20" s="14" t="s">
        <v>27</v>
      </c>
      <c r="BL20" s="15">
        <f t="shared" si="10"/>
        <v>1</v>
      </c>
      <c r="BM20" s="14" t="s">
        <v>27</v>
      </c>
      <c r="BN20" s="15">
        <f t="shared" si="11"/>
        <v>4</v>
      </c>
      <c r="BO20" s="14" t="s">
        <v>27</v>
      </c>
      <c r="BP20" s="15">
        <f t="shared" si="12"/>
        <v>1</v>
      </c>
      <c r="BQ20" s="14" t="s">
        <v>27</v>
      </c>
      <c r="BR20" s="15">
        <f t="shared" si="13"/>
        <v>3</v>
      </c>
      <c r="BS20" s="16" t="s">
        <v>27</v>
      </c>
    </row>
    <row r="21" spans="1:71" s="17" customFormat="1" ht="16.5" customHeight="1">
      <c r="A21" s="20">
        <v>14</v>
      </c>
      <c r="B21" s="4" t="s">
        <v>40</v>
      </c>
      <c r="C21" s="5"/>
      <c r="D21" s="6">
        <v>2401</v>
      </c>
      <c r="E21" s="7">
        <v>16</v>
      </c>
      <c r="F21" s="8">
        <v>1</v>
      </c>
      <c r="G21" s="6">
        <v>2584</v>
      </c>
      <c r="H21" s="7">
        <v>16</v>
      </c>
      <c r="I21" s="8">
        <v>4</v>
      </c>
      <c r="J21" s="9">
        <v>2299</v>
      </c>
      <c r="K21" s="7">
        <v>16</v>
      </c>
      <c r="L21" s="9">
        <v>8</v>
      </c>
      <c r="M21" s="6"/>
      <c r="N21" s="7"/>
      <c r="O21" s="8"/>
      <c r="P21" s="9">
        <v>2327</v>
      </c>
      <c r="Q21" s="7">
        <v>16</v>
      </c>
      <c r="R21" s="9">
        <v>2</v>
      </c>
      <c r="S21" s="6">
        <v>2258</v>
      </c>
      <c r="T21" s="7">
        <v>16</v>
      </c>
      <c r="U21" s="8">
        <v>1</v>
      </c>
      <c r="V21" s="9">
        <v>2278</v>
      </c>
      <c r="W21" s="7">
        <v>16</v>
      </c>
      <c r="X21" s="9">
        <v>3</v>
      </c>
      <c r="Y21" s="6">
        <v>2367</v>
      </c>
      <c r="Z21" s="7">
        <v>16</v>
      </c>
      <c r="AA21" s="8">
        <v>1</v>
      </c>
      <c r="AB21" s="6">
        <v>2423</v>
      </c>
      <c r="AC21" s="7">
        <v>16</v>
      </c>
      <c r="AD21" s="8">
        <v>3</v>
      </c>
      <c r="AE21" s="9">
        <v>2216</v>
      </c>
      <c r="AF21" s="7">
        <v>16</v>
      </c>
      <c r="AG21" s="9">
        <v>0</v>
      </c>
      <c r="AH21" s="6">
        <v>2446</v>
      </c>
      <c r="AI21" s="7">
        <v>16</v>
      </c>
      <c r="AJ21" s="8">
        <v>1</v>
      </c>
      <c r="AK21" s="9">
        <v>2474</v>
      </c>
      <c r="AL21" s="7">
        <v>16</v>
      </c>
      <c r="AM21" s="8">
        <v>2</v>
      </c>
      <c r="AN21" s="6">
        <v>2235</v>
      </c>
      <c r="AO21" s="33">
        <v>16</v>
      </c>
      <c r="AP21" s="8">
        <v>3</v>
      </c>
      <c r="AQ21" s="6">
        <v>2390</v>
      </c>
      <c r="AR21" s="7">
        <v>16</v>
      </c>
      <c r="AS21" s="9">
        <v>3</v>
      </c>
      <c r="AT21" s="6">
        <v>2253</v>
      </c>
      <c r="AU21" s="7">
        <v>16</v>
      </c>
      <c r="AV21" s="9">
        <v>1</v>
      </c>
      <c r="AW21" s="10">
        <f t="shared" si="0"/>
        <v>32951</v>
      </c>
      <c r="AX21" s="7">
        <f t="shared" si="1"/>
        <v>224</v>
      </c>
      <c r="AY21" s="11">
        <f t="shared" si="2"/>
        <v>33</v>
      </c>
      <c r="AZ21" s="12">
        <f t="shared" si="3"/>
        <v>147.10267857142858</v>
      </c>
      <c r="BA21" s="13">
        <f t="shared" si="4"/>
        <v>0.29464285714285715</v>
      </c>
      <c r="BB21" s="6">
        <f t="shared" si="5"/>
        <v>1</v>
      </c>
      <c r="BC21" s="14" t="s">
        <v>27</v>
      </c>
      <c r="BD21" s="15">
        <f t="shared" si="6"/>
        <v>0</v>
      </c>
      <c r="BE21" s="14" t="s">
        <v>27</v>
      </c>
      <c r="BF21" s="15">
        <f t="shared" si="7"/>
        <v>0</v>
      </c>
      <c r="BG21" s="14" t="s">
        <v>27</v>
      </c>
      <c r="BH21" s="15">
        <f t="shared" si="8"/>
        <v>0</v>
      </c>
      <c r="BI21" s="14" t="s">
        <v>27</v>
      </c>
      <c r="BJ21" s="15">
        <f t="shared" si="9"/>
        <v>1</v>
      </c>
      <c r="BK21" s="14" t="s">
        <v>27</v>
      </c>
      <c r="BL21" s="15">
        <f t="shared" si="10"/>
        <v>4</v>
      </c>
      <c r="BM21" s="14" t="s">
        <v>27</v>
      </c>
      <c r="BN21" s="15">
        <f t="shared" si="11"/>
        <v>2</v>
      </c>
      <c r="BO21" s="14" t="s">
        <v>27</v>
      </c>
      <c r="BP21" s="15">
        <f t="shared" si="12"/>
        <v>5</v>
      </c>
      <c r="BQ21" s="14" t="s">
        <v>27</v>
      </c>
      <c r="BR21" s="15">
        <f t="shared" si="13"/>
        <v>1</v>
      </c>
      <c r="BS21" s="16" t="s">
        <v>27</v>
      </c>
    </row>
    <row r="22" spans="1:71" s="17" customFormat="1" ht="16.5" customHeight="1">
      <c r="A22" s="34">
        <v>15</v>
      </c>
      <c r="B22" s="4" t="s">
        <v>41</v>
      </c>
      <c r="C22" s="5"/>
      <c r="D22" s="6">
        <v>1948</v>
      </c>
      <c r="E22" s="7">
        <v>16</v>
      </c>
      <c r="F22" s="8">
        <v>0</v>
      </c>
      <c r="G22" s="6">
        <v>2030</v>
      </c>
      <c r="H22" s="7">
        <v>16</v>
      </c>
      <c r="I22" s="8">
        <v>0</v>
      </c>
      <c r="J22" s="9">
        <v>1831</v>
      </c>
      <c r="K22" s="7">
        <v>16</v>
      </c>
      <c r="L22" s="9">
        <v>0</v>
      </c>
      <c r="M22" s="6">
        <v>2177</v>
      </c>
      <c r="N22" s="7">
        <v>16</v>
      </c>
      <c r="O22" s="8">
        <v>0</v>
      </c>
      <c r="P22" s="9">
        <v>2131</v>
      </c>
      <c r="Q22" s="7">
        <v>16</v>
      </c>
      <c r="R22" s="9">
        <v>1</v>
      </c>
      <c r="S22" s="6">
        <v>2109</v>
      </c>
      <c r="T22" s="7">
        <v>16</v>
      </c>
      <c r="U22" s="8">
        <v>1</v>
      </c>
      <c r="V22" s="9"/>
      <c r="W22" s="7"/>
      <c r="X22" s="8"/>
      <c r="Y22" s="6">
        <v>2049</v>
      </c>
      <c r="Z22" s="7">
        <v>16</v>
      </c>
      <c r="AA22" s="8">
        <v>0</v>
      </c>
      <c r="AB22" s="6">
        <v>2277</v>
      </c>
      <c r="AC22" s="7">
        <v>16</v>
      </c>
      <c r="AD22" s="8">
        <v>1</v>
      </c>
      <c r="AE22" s="9">
        <v>1956</v>
      </c>
      <c r="AF22" s="7">
        <v>16</v>
      </c>
      <c r="AG22" s="9">
        <v>0</v>
      </c>
      <c r="AH22" s="6">
        <v>2263</v>
      </c>
      <c r="AI22" s="7">
        <v>16</v>
      </c>
      <c r="AJ22" s="8">
        <v>1</v>
      </c>
      <c r="AK22" s="9">
        <v>2106</v>
      </c>
      <c r="AL22" s="7">
        <v>16</v>
      </c>
      <c r="AM22" s="8">
        <v>1</v>
      </c>
      <c r="AN22" s="6">
        <v>2120</v>
      </c>
      <c r="AO22" s="7">
        <v>16</v>
      </c>
      <c r="AP22" s="8">
        <v>2</v>
      </c>
      <c r="AQ22" s="6">
        <v>2138</v>
      </c>
      <c r="AR22" s="7">
        <v>16</v>
      </c>
      <c r="AS22" s="9">
        <v>2</v>
      </c>
      <c r="AT22" s="6">
        <v>1966</v>
      </c>
      <c r="AU22" s="7">
        <v>16</v>
      </c>
      <c r="AV22" s="9">
        <v>4</v>
      </c>
      <c r="AW22" s="10">
        <f t="shared" si="0"/>
        <v>29101</v>
      </c>
      <c r="AX22" s="7">
        <f t="shared" si="1"/>
        <v>224</v>
      </c>
      <c r="AY22" s="11">
        <f t="shared" si="2"/>
        <v>13</v>
      </c>
      <c r="AZ22" s="12">
        <f t="shared" si="3"/>
        <v>129.91517857142858</v>
      </c>
      <c r="BA22" s="13">
        <f t="shared" si="4"/>
        <v>0.11607142857142858</v>
      </c>
      <c r="BB22" s="35">
        <f t="shared" si="5"/>
        <v>0</v>
      </c>
      <c r="BC22" s="36" t="s">
        <v>27</v>
      </c>
      <c r="BD22" s="37">
        <f t="shared" si="6"/>
        <v>0</v>
      </c>
      <c r="BE22" s="36" t="s">
        <v>27</v>
      </c>
      <c r="BF22" s="37">
        <f t="shared" si="7"/>
        <v>0</v>
      </c>
      <c r="BG22" s="36" t="s">
        <v>27</v>
      </c>
      <c r="BH22" s="37">
        <f t="shared" si="8"/>
        <v>0</v>
      </c>
      <c r="BI22" s="36" t="s">
        <v>27</v>
      </c>
      <c r="BJ22" s="37">
        <f t="shared" si="9"/>
        <v>1</v>
      </c>
      <c r="BK22" s="36" t="s">
        <v>27</v>
      </c>
      <c r="BL22" s="37">
        <f t="shared" si="10"/>
        <v>0</v>
      </c>
      <c r="BM22" s="36" t="s">
        <v>27</v>
      </c>
      <c r="BN22" s="37">
        <f t="shared" si="11"/>
        <v>2</v>
      </c>
      <c r="BO22" s="36" t="s">
        <v>27</v>
      </c>
      <c r="BP22" s="37">
        <f t="shared" si="12"/>
        <v>5</v>
      </c>
      <c r="BQ22" s="36" t="s">
        <v>27</v>
      </c>
      <c r="BR22" s="37">
        <f t="shared" si="13"/>
        <v>6</v>
      </c>
      <c r="BS22" s="38" t="s">
        <v>27</v>
      </c>
    </row>
    <row r="23" spans="2:70" ht="12.75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1"/>
      <c r="AX23" s="40"/>
      <c r="AY23" s="40"/>
      <c r="AZ23" s="40"/>
      <c r="BA23" s="40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R23" s="2"/>
    </row>
    <row r="24" spans="52:66" ht="12.75"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1:77" ht="14.25" customHeight="1">
      <c r="A25" s="125" t="s">
        <v>2</v>
      </c>
      <c r="B25" s="126" t="s">
        <v>42</v>
      </c>
      <c r="C25" s="127" t="s">
        <v>43</v>
      </c>
      <c r="D25" s="120" t="s">
        <v>4</v>
      </c>
      <c r="E25" s="120"/>
      <c r="F25" s="120"/>
      <c r="G25" s="120" t="s">
        <v>5</v>
      </c>
      <c r="H25" s="120"/>
      <c r="I25" s="120"/>
      <c r="J25" s="122" t="s">
        <v>6</v>
      </c>
      <c r="K25" s="122"/>
      <c r="L25" s="122"/>
      <c r="M25" s="120" t="s">
        <v>7</v>
      </c>
      <c r="N25" s="120"/>
      <c r="O25" s="120"/>
      <c r="P25" s="122" t="s">
        <v>8</v>
      </c>
      <c r="Q25" s="122"/>
      <c r="R25" s="122"/>
      <c r="S25" s="120" t="s">
        <v>9</v>
      </c>
      <c r="T25" s="120"/>
      <c r="U25" s="120"/>
      <c r="V25" s="122" t="s">
        <v>10</v>
      </c>
      <c r="W25" s="122"/>
      <c r="X25" s="122"/>
      <c r="Y25" s="120" t="s">
        <v>11</v>
      </c>
      <c r="Z25" s="120"/>
      <c r="AA25" s="120"/>
      <c r="AB25" s="120" t="s">
        <v>12</v>
      </c>
      <c r="AC25" s="120"/>
      <c r="AD25" s="120"/>
      <c r="AE25" s="122" t="s">
        <v>13</v>
      </c>
      <c r="AF25" s="122"/>
      <c r="AG25" s="122"/>
      <c r="AH25" s="120" t="s">
        <v>14</v>
      </c>
      <c r="AI25" s="120"/>
      <c r="AJ25" s="120"/>
      <c r="AK25" s="120" t="s">
        <v>15</v>
      </c>
      <c r="AL25" s="120"/>
      <c r="AM25" s="120"/>
      <c r="AN25" s="120" t="s">
        <v>16</v>
      </c>
      <c r="AO25" s="120"/>
      <c r="AP25" s="120"/>
      <c r="AQ25" s="120" t="s">
        <v>17</v>
      </c>
      <c r="AR25" s="120"/>
      <c r="AS25" s="120"/>
      <c r="AT25" s="120" t="s">
        <v>18</v>
      </c>
      <c r="AU25" s="120"/>
      <c r="AV25" s="120"/>
      <c r="AW25" s="120" t="s">
        <v>19</v>
      </c>
      <c r="AX25" s="120"/>
      <c r="AY25" s="120"/>
      <c r="AZ25" s="121" t="s">
        <v>20</v>
      </c>
      <c r="BA25" s="119" t="s">
        <v>21</v>
      </c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ht="12.75" customHeight="1">
      <c r="A26" s="125"/>
      <c r="B26" s="126"/>
      <c r="C26" s="127"/>
      <c r="D26" s="116" t="s">
        <v>23</v>
      </c>
      <c r="E26" s="112" t="s">
        <v>24</v>
      </c>
      <c r="F26" s="117" t="s">
        <v>25</v>
      </c>
      <c r="G26" s="116" t="s">
        <v>23</v>
      </c>
      <c r="H26" s="112" t="s">
        <v>24</v>
      </c>
      <c r="I26" s="117" t="s">
        <v>25</v>
      </c>
      <c r="J26" s="115" t="s">
        <v>23</v>
      </c>
      <c r="K26" s="112" t="s">
        <v>24</v>
      </c>
      <c r="L26" s="115" t="s">
        <v>25</v>
      </c>
      <c r="M26" s="116" t="s">
        <v>23</v>
      </c>
      <c r="N26" s="112" t="s">
        <v>24</v>
      </c>
      <c r="O26" s="117" t="s">
        <v>25</v>
      </c>
      <c r="P26" s="115" t="s">
        <v>23</v>
      </c>
      <c r="Q26" s="112" t="s">
        <v>24</v>
      </c>
      <c r="R26" s="115" t="s">
        <v>25</v>
      </c>
      <c r="S26" s="116" t="s">
        <v>23</v>
      </c>
      <c r="T26" s="112" t="s">
        <v>24</v>
      </c>
      <c r="U26" s="117" t="s">
        <v>25</v>
      </c>
      <c r="V26" s="115" t="s">
        <v>23</v>
      </c>
      <c r="W26" s="112" t="s">
        <v>24</v>
      </c>
      <c r="X26" s="118" t="s">
        <v>25</v>
      </c>
      <c r="Y26" s="116" t="s">
        <v>23</v>
      </c>
      <c r="Z26" s="112" t="s">
        <v>24</v>
      </c>
      <c r="AA26" s="117" t="s">
        <v>25</v>
      </c>
      <c r="AB26" s="116" t="s">
        <v>23</v>
      </c>
      <c r="AC26" s="112" t="s">
        <v>24</v>
      </c>
      <c r="AD26" s="117" t="s">
        <v>25</v>
      </c>
      <c r="AE26" s="115" t="s">
        <v>23</v>
      </c>
      <c r="AF26" s="112" t="s">
        <v>24</v>
      </c>
      <c r="AG26" s="115" t="s">
        <v>25</v>
      </c>
      <c r="AH26" s="116" t="s">
        <v>23</v>
      </c>
      <c r="AI26" s="112" t="s">
        <v>24</v>
      </c>
      <c r="AJ26" s="117" t="s">
        <v>25</v>
      </c>
      <c r="AK26" s="114" t="s">
        <v>23</v>
      </c>
      <c r="AL26" s="112" t="s">
        <v>24</v>
      </c>
      <c r="AM26" s="113" t="s">
        <v>25</v>
      </c>
      <c r="AN26" s="114" t="s">
        <v>23</v>
      </c>
      <c r="AO26" s="112" t="s">
        <v>24</v>
      </c>
      <c r="AP26" s="113" t="s">
        <v>25</v>
      </c>
      <c r="AQ26" s="114" t="s">
        <v>23</v>
      </c>
      <c r="AR26" s="112" t="s">
        <v>24</v>
      </c>
      <c r="AS26" s="113" t="s">
        <v>25</v>
      </c>
      <c r="AT26" s="114" t="s">
        <v>23</v>
      </c>
      <c r="AU26" s="112" t="s">
        <v>24</v>
      </c>
      <c r="AV26" s="113" t="s">
        <v>25</v>
      </c>
      <c r="AW26" s="114" t="s">
        <v>23</v>
      </c>
      <c r="AX26" s="112" t="s">
        <v>24</v>
      </c>
      <c r="AY26" s="113" t="s">
        <v>25</v>
      </c>
      <c r="AZ26" s="121"/>
      <c r="BA26" s="119" t="s">
        <v>24</v>
      </c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ht="13.5" customHeight="1">
      <c r="A27" s="125"/>
      <c r="B27" s="126"/>
      <c r="C27" s="42"/>
      <c r="D27" s="116"/>
      <c r="E27" s="112"/>
      <c r="F27" s="117"/>
      <c r="G27" s="116"/>
      <c r="H27" s="112"/>
      <c r="I27" s="117"/>
      <c r="J27" s="115"/>
      <c r="K27" s="112"/>
      <c r="L27" s="115"/>
      <c r="M27" s="116"/>
      <c r="N27" s="112"/>
      <c r="O27" s="117"/>
      <c r="P27" s="115"/>
      <c r="Q27" s="112"/>
      <c r="R27" s="115"/>
      <c r="S27" s="116"/>
      <c r="T27" s="112"/>
      <c r="U27" s="117"/>
      <c r="V27" s="115"/>
      <c r="W27" s="112"/>
      <c r="X27" s="118"/>
      <c r="Y27" s="116"/>
      <c r="Z27" s="112"/>
      <c r="AA27" s="117"/>
      <c r="AB27" s="116"/>
      <c r="AC27" s="112"/>
      <c r="AD27" s="117"/>
      <c r="AE27" s="115"/>
      <c r="AF27" s="112"/>
      <c r="AG27" s="115"/>
      <c r="AH27" s="116"/>
      <c r="AI27" s="112"/>
      <c r="AJ27" s="117"/>
      <c r="AK27" s="114"/>
      <c r="AL27" s="112"/>
      <c r="AM27" s="113"/>
      <c r="AN27" s="114"/>
      <c r="AO27" s="112"/>
      <c r="AP27" s="113"/>
      <c r="AQ27" s="114"/>
      <c r="AR27" s="112"/>
      <c r="AS27" s="113"/>
      <c r="AT27" s="114"/>
      <c r="AU27" s="112"/>
      <c r="AV27" s="113"/>
      <c r="AW27" s="114"/>
      <c r="AX27" s="112"/>
      <c r="AY27" s="113"/>
      <c r="AZ27" s="121"/>
      <c r="BA27" s="119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ht="15.75">
      <c r="A28" s="43">
        <v>1</v>
      </c>
      <c r="B28" s="44" t="s">
        <v>44</v>
      </c>
      <c r="C28" s="45" t="s">
        <v>31</v>
      </c>
      <c r="D28" s="46">
        <v>704</v>
      </c>
      <c r="E28" s="47">
        <v>4</v>
      </c>
      <c r="F28" s="48">
        <v>6</v>
      </c>
      <c r="G28" s="46">
        <v>653</v>
      </c>
      <c r="H28" s="47">
        <v>4</v>
      </c>
      <c r="I28" s="48">
        <v>2</v>
      </c>
      <c r="J28" s="49">
        <v>707</v>
      </c>
      <c r="K28" s="47">
        <v>4</v>
      </c>
      <c r="L28" s="49">
        <v>2</v>
      </c>
      <c r="M28" s="46">
        <v>777</v>
      </c>
      <c r="N28" s="47">
        <v>4</v>
      </c>
      <c r="O28" s="48">
        <v>8</v>
      </c>
      <c r="P28" s="49">
        <v>818</v>
      </c>
      <c r="Q28" s="47">
        <v>4</v>
      </c>
      <c r="R28" s="49">
        <v>8</v>
      </c>
      <c r="S28" s="46">
        <v>903</v>
      </c>
      <c r="T28" s="47">
        <v>4</v>
      </c>
      <c r="U28" s="48">
        <v>8</v>
      </c>
      <c r="V28" s="49">
        <v>701</v>
      </c>
      <c r="W28" s="47">
        <v>4</v>
      </c>
      <c r="X28" s="49">
        <v>2</v>
      </c>
      <c r="Y28" s="46">
        <v>739</v>
      </c>
      <c r="Z28" s="47">
        <v>4</v>
      </c>
      <c r="AA28" s="48">
        <v>8</v>
      </c>
      <c r="AB28" s="46">
        <v>824</v>
      </c>
      <c r="AC28" s="47">
        <v>4</v>
      </c>
      <c r="AD28" s="48">
        <v>8</v>
      </c>
      <c r="AE28" s="49">
        <v>839</v>
      </c>
      <c r="AF28" s="47">
        <v>4</v>
      </c>
      <c r="AG28" s="49">
        <v>8</v>
      </c>
      <c r="AH28" s="46">
        <v>831</v>
      </c>
      <c r="AI28" s="47">
        <v>4</v>
      </c>
      <c r="AJ28" s="48">
        <v>8</v>
      </c>
      <c r="AK28" s="49">
        <v>828</v>
      </c>
      <c r="AL28" s="47">
        <v>4</v>
      </c>
      <c r="AM28" s="48">
        <v>8</v>
      </c>
      <c r="AN28" s="46"/>
      <c r="AO28" s="47"/>
      <c r="AP28" s="48"/>
      <c r="AQ28" s="46">
        <v>740</v>
      </c>
      <c r="AR28" s="47">
        <v>4</v>
      </c>
      <c r="AS28" s="49">
        <v>8</v>
      </c>
      <c r="AT28" s="46">
        <v>820</v>
      </c>
      <c r="AU28" s="47">
        <v>4</v>
      </c>
      <c r="AV28" s="48">
        <v>8</v>
      </c>
      <c r="AW28" s="10">
        <f>D28+G28+J28+M28+P28+S28+V28+Y28+AB28+AE28+AH28+AK28+AT28+AN28+AQ28</f>
        <v>10884</v>
      </c>
      <c r="AX28" s="7">
        <f>E28+H28+K28+N28+Q28+T28+W28+Z28+AC28+AF28+AI28+AL28+AU28+AO28+AR28</f>
        <v>56</v>
      </c>
      <c r="AY28" s="50">
        <f>F28+I28+L28+O28+R28+U28+X28+AA28+AD28+AG28+AJ28+AM28+AV28+AP28+AS28</f>
        <v>92</v>
      </c>
      <c r="AZ28" s="12">
        <f>AW28/AX28</f>
        <v>194.35714285714286</v>
      </c>
      <c r="BA28" s="51">
        <f>AY28/(AX28*2)</f>
        <v>0.8214285714285714</v>
      </c>
      <c r="BB28" s="5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ht="15.75">
      <c r="A29" s="53">
        <v>2</v>
      </c>
      <c r="B29" s="44" t="s">
        <v>45</v>
      </c>
      <c r="C29" s="45" t="s">
        <v>26</v>
      </c>
      <c r="D29" s="46">
        <v>434</v>
      </c>
      <c r="E29" s="47">
        <v>2</v>
      </c>
      <c r="F29" s="48">
        <v>4</v>
      </c>
      <c r="G29" s="46">
        <v>537</v>
      </c>
      <c r="H29" s="47">
        <v>3</v>
      </c>
      <c r="I29" s="48">
        <v>0</v>
      </c>
      <c r="J29" s="49">
        <v>639</v>
      </c>
      <c r="K29" s="47">
        <v>4</v>
      </c>
      <c r="L29" s="49">
        <v>8</v>
      </c>
      <c r="M29" s="46">
        <v>376</v>
      </c>
      <c r="N29" s="47">
        <v>2</v>
      </c>
      <c r="O29" s="48">
        <v>4</v>
      </c>
      <c r="P29" s="49">
        <v>694</v>
      </c>
      <c r="Q29" s="47">
        <v>4</v>
      </c>
      <c r="R29" s="49">
        <v>6</v>
      </c>
      <c r="S29" s="46">
        <v>645</v>
      </c>
      <c r="T29" s="47">
        <v>3</v>
      </c>
      <c r="U29" s="48">
        <v>6</v>
      </c>
      <c r="V29" s="49">
        <v>661</v>
      </c>
      <c r="W29" s="47">
        <v>4</v>
      </c>
      <c r="X29" s="48">
        <v>4</v>
      </c>
      <c r="Y29" s="46">
        <v>826</v>
      </c>
      <c r="Z29" s="47">
        <v>4</v>
      </c>
      <c r="AA29" s="48">
        <v>6</v>
      </c>
      <c r="AB29" s="46">
        <v>770</v>
      </c>
      <c r="AC29" s="47">
        <v>4</v>
      </c>
      <c r="AD29" s="48">
        <v>8</v>
      </c>
      <c r="AE29" s="49"/>
      <c r="AF29" s="47"/>
      <c r="AG29" s="49"/>
      <c r="AH29" s="46">
        <v>589</v>
      </c>
      <c r="AI29" s="47">
        <v>3</v>
      </c>
      <c r="AJ29" s="48">
        <v>4</v>
      </c>
      <c r="AK29" s="49">
        <v>703</v>
      </c>
      <c r="AL29" s="47">
        <v>4</v>
      </c>
      <c r="AM29" s="48">
        <v>6</v>
      </c>
      <c r="AN29" s="46">
        <v>686</v>
      </c>
      <c r="AO29" s="47">
        <v>4</v>
      </c>
      <c r="AP29" s="48">
        <v>4</v>
      </c>
      <c r="AQ29" s="46"/>
      <c r="AR29" s="47"/>
      <c r="AS29" s="49"/>
      <c r="AT29" s="46"/>
      <c r="AU29" s="47"/>
      <c r="AV29" s="48"/>
      <c r="AW29" s="10">
        <f>D29+G29+J29+M29+P29+S29+V29+Y29+AB29+AE29+AH29+AK29+AT29+AN29+AQ29</f>
        <v>7560</v>
      </c>
      <c r="AX29" s="7">
        <f>E29+H29+K29+N29+Q29+T29+W29+Z29+AC29+AF29+AI29+AL29+AU29+AO29+AR29</f>
        <v>41</v>
      </c>
      <c r="AY29" s="50">
        <f>F29+I29+L29+O29+R29+U29+X29+AA29+AD29+AG29+AJ29+AM29+AV29+AP29+AS29</f>
        <v>60</v>
      </c>
      <c r="AZ29" s="12">
        <f>AW29/AX29</f>
        <v>184.390243902439</v>
      </c>
      <c r="BA29" s="51">
        <f>AY29/(AX29*2)</f>
        <v>0.7317073170731707</v>
      </c>
      <c r="BB29" s="5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ht="15.75">
      <c r="A30" s="53">
        <v>3</v>
      </c>
      <c r="B30" s="44" t="s">
        <v>46</v>
      </c>
      <c r="C30" s="54" t="s">
        <v>32</v>
      </c>
      <c r="D30" s="46">
        <v>794</v>
      </c>
      <c r="E30" s="47">
        <v>4</v>
      </c>
      <c r="F30" s="48">
        <v>8</v>
      </c>
      <c r="G30" s="46">
        <v>704</v>
      </c>
      <c r="H30" s="47">
        <v>4</v>
      </c>
      <c r="I30" s="48">
        <v>6</v>
      </c>
      <c r="J30" s="49">
        <v>667</v>
      </c>
      <c r="K30" s="47">
        <v>4</v>
      </c>
      <c r="L30" s="49">
        <v>2</v>
      </c>
      <c r="M30" s="46">
        <v>701</v>
      </c>
      <c r="N30" s="47">
        <v>4</v>
      </c>
      <c r="O30" s="48">
        <v>8</v>
      </c>
      <c r="P30" s="49"/>
      <c r="Q30" s="47"/>
      <c r="R30" s="49"/>
      <c r="S30" s="46">
        <v>678</v>
      </c>
      <c r="T30" s="47">
        <v>4</v>
      </c>
      <c r="U30" s="48">
        <v>3</v>
      </c>
      <c r="V30" s="49">
        <v>705</v>
      </c>
      <c r="W30" s="47">
        <v>4</v>
      </c>
      <c r="X30" s="49">
        <v>2</v>
      </c>
      <c r="Y30" s="46">
        <v>821</v>
      </c>
      <c r="Z30" s="47">
        <v>4</v>
      </c>
      <c r="AA30" s="48">
        <v>8</v>
      </c>
      <c r="AB30" s="46">
        <v>686</v>
      </c>
      <c r="AC30" s="47">
        <v>4</v>
      </c>
      <c r="AD30" s="48">
        <v>2</v>
      </c>
      <c r="AE30" s="46">
        <v>775</v>
      </c>
      <c r="AF30" s="47">
        <v>4</v>
      </c>
      <c r="AG30" s="48">
        <v>6</v>
      </c>
      <c r="AH30" s="46">
        <v>794</v>
      </c>
      <c r="AI30" s="47">
        <v>4</v>
      </c>
      <c r="AJ30" s="48">
        <v>6</v>
      </c>
      <c r="AK30" s="49">
        <v>755</v>
      </c>
      <c r="AL30" s="47">
        <v>4</v>
      </c>
      <c r="AM30" s="48">
        <v>8</v>
      </c>
      <c r="AN30" s="46">
        <v>765</v>
      </c>
      <c r="AO30" s="47">
        <v>4</v>
      </c>
      <c r="AP30" s="48">
        <v>8</v>
      </c>
      <c r="AQ30" s="46">
        <v>708</v>
      </c>
      <c r="AR30" s="47">
        <v>4</v>
      </c>
      <c r="AS30" s="49">
        <v>6</v>
      </c>
      <c r="AT30" s="46">
        <v>711</v>
      </c>
      <c r="AU30" s="47">
        <v>4</v>
      </c>
      <c r="AV30" s="48">
        <v>6</v>
      </c>
      <c r="AW30" s="10">
        <f>D30+G30+J30+M30+P30+S30+V30+Y30+AB30+AE30+AH30+AK30+AT30+AN30+AQ30</f>
        <v>10264</v>
      </c>
      <c r="AX30" s="7">
        <f>E30+H30+K30+N30+Q30+T30+W30+Z30+AC30+AF30+AI30+AL30+AU30+AO30+AR30</f>
        <v>56</v>
      </c>
      <c r="AY30" s="50">
        <f>F30+I30+L30+O30+R30+U30+X30+AA30+AD30+AG30+AJ30+AM30+AV30+AP30+AS30</f>
        <v>79</v>
      </c>
      <c r="AZ30" s="12">
        <f>AW30/AX30</f>
        <v>183.28571428571428</v>
      </c>
      <c r="BA30" s="51">
        <f>AY30/(AX30*2)</f>
        <v>0.7053571428571429</v>
      </c>
      <c r="BB30" s="5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ht="15.75">
      <c r="A31" s="53">
        <v>4</v>
      </c>
      <c r="B31" s="44" t="s">
        <v>47</v>
      </c>
      <c r="C31" s="45" t="s">
        <v>30</v>
      </c>
      <c r="D31" s="55">
        <v>729</v>
      </c>
      <c r="E31" s="55">
        <v>4</v>
      </c>
      <c r="F31" s="56">
        <v>8</v>
      </c>
      <c r="G31" s="55"/>
      <c r="H31" s="55"/>
      <c r="I31" s="56"/>
      <c r="J31" s="55">
        <v>783</v>
      </c>
      <c r="K31" s="55">
        <v>4</v>
      </c>
      <c r="L31" s="56">
        <v>6</v>
      </c>
      <c r="M31" s="55">
        <v>705</v>
      </c>
      <c r="N31" s="55">
        <v>4</v>
      </c>
      <c r="O31" s="56">
        <v>6</v>
      </c>
      <c r="P31" s="55">
        <v>793</v>
      </c>
      <c r="Q31" s="55">
        <v>4</v>
      </c>
      <c r="R31" s="56">
        <v>8</v>
      </c>
      <c r="S31" s="55">
        <v>725</v>
      </c>
      <c r="T31" s="55">
        <v>4</v>
      </c>
      <c r="U31" s="56">
        <v>6</v>
      </c>
      <c r="V31" s="55">
        <v>670</v>
      </c>
      <c r="W31" s="55">
        <v>4</v>
      </c>
      <c r="X31" s="56">
        <v>6</v>
      </c>
      <c r="Y31" s="55">
        <v>714</v>
      </c>
      <c r="Z31" s="55">
        <v>4</v>
      </c>
      <c r="AA31" s="56">
        <v>4</v>
      </c>
      <c r="AB31" s="55">
        <v>686</v>
      </c>
      <c r="AC31" s="55">
        <v>4</v>
      </c>
      <c r="AD31" s="56">
        <v>2</v>
      </c>
      <c r="AE31" s="57">
        <v>794</v>
      </c>
      <c r="AF31" s="58">
        <v>4</v>
      </c>
      <c r="AG31" s="56">
        <v>8</v>
      </c>
      <c r="AH31" s="55">
        <v>663</v>
      </c>
      <c r="AI31" s="55">
        <v>4</v>
      </c>
      <c r="AJ31" s="56">
        <v>4</v>
      </c>
      <c r="AK31" s="55">
        <v>733</v>
      </c>
      <c r="AL31" s="55">
        <v>4</v>
      </c>
      <c r="AM31" s="56">
        <v>8</v>
      </c>
      <c r="AN31" s="59">
        <v>744</v>
      </c>
      <c r="AO31" s="55">
        <v>4</v>
      </c>
      <c r="AP31" s="56">
        <v>6</v>
      </c>
      <c r="AQ31" s="59">
        <v>711</v>
      </c>
      <c r="AR31" s="55">
        <v>4</v>
      </c>
      <c r="AS31" s="56">
        <v>8</v>
      </c>
      <c r="AT31" s="55">
        <v>354</v>
      </c>
      <c r="AU31" s="55">
        <v>2</v>
      </c>
      <c r="AV31" s="56">
        <v>4</v>
      </c>
      <c r="AW31" s="10">
        <f>D31+G31+J31+M31+P31+S31+V31+Y31+AB31+AE31+AH31+AK31+AT31+AN31+AQ31</f>
        <v>9804</v>
      </c>
      <c r="AX31" s="7">
        <f>E31+H31+K31+N31+Q31+T31+W31+Z31+AC31+AF31+AI31+AL31+AU31+AO31+AR31</f>
        <v>54</v>
      </c>
      <c r="AY31" s="50">
        <f>F31+I31+L31+O31+R31+U31+X31+AA31+AD31+AG31+AJ31+AM31+AV31+AP31+AS31</f>
        <v>84</v>
      </c>
      <c r="AZ31" s="12">
        <f>AW31/AX31</f>
        <v>181.55555555555554</v>
      </c>
      <c r="BA31" s="51">
        <f>AY31/(AX31*2)</f>
        <v>0.7777777777777778</v>
      </c>
      <c r="BB31" s="5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ht="15.75">
      <c r="A32" s="53">
        <v>5</v>
      </c>
      <c r="B32" s="44" t="s">
        <v>48</v>
      </c>
      <c r="C32" s="45" t="s">
        <v>29</v>
      </c>
      <c r="D32" s="46">
        <v>775</v>
      </c>
      <c r="E32" s="47">
        <v>4</v>
      </c>
      <c r="F32" s="48">
        <v>6</v>
      </c>
      <c r="G32" s="46">
        <v>726</v>
      </c>
      <c r="H32" s="47">
        <v>4</v>
      </c>
      <c r="I32" s="48">
        <v>6</v>
      </c>
      <c r="J32" s="49">
        <v>721</v>
      </c>
      <c r="K32" s="47">
        <v>4</v>
      </c>
      <c r="L32" s="49">
        <v>2</v>
      </c>
      <c r="M32" s="46">
        <v>739</v>
      </c>
      <c r="N32" s="47">
        <v>4</v>
      </c>
      <c r="O32" s="48">
        <v>4</v>
      </c>
      <c r="P32" s="49">
        <v>720</v>
      </c>
      <c r="Q32" s="47">
        <v>4</v>
      </c>
      <c r="R32" s="49">
        <v>8</v>
      </c>
      <c r="S32" s="46">
        <v>646</v>
      </c>
      <c r="T32" s="47">
        <v>4</v>
      </c>
      <c r="U32" s="48">
        <v>0</v>
      </c>
      <c r="V32" s="49">
        <v>736</v>
      </c>
      <c r="W32" s="47">
        <v>4</v>
      </c>
      <c r="X32" s="49">
        <v>8</v>
      </c>
      <c r="Y32" s="46">
        <v>714</v>
      </c>
      <c r="Z32" s="47">
        <v>4</v>
      </c>
      <c r="AA32" s="48">
        <v>8</v>
      </c>
      <c r="AB32" s="46">
        <v>731</v>
      </c>
      <c r="AC32" s="47">
        <v>4</v>
      </c>
      <c r="AD32" s="48">
        <v>8</v>
      </c>
      <c r="AE32" s="46">
        <v>811</v>
      </c>
      <c r="AF32" s="47">
        <v>4</v>
      </c>
      <c r="AG32" s="48">
        <v>8</v>
      </c>
      <c r="AH32" s="46">
        <v>715</v>
      </c>
      <c r="AI32" s="47">
        <v>4</v>
      </c>
      <c r="AJ32" s="48">
        <v>6</v>
      </c>
      <c r="AK32" s="49">
        <v>662</v>
      </c>
      <c r="AL32" s="47">
        <v>4</v>
      </c>
      <c r="AM32" s="48">
        <v>4</v>
      </c>
      <c r="AN32" s="46">
        <v>657</v>
      </c>
      <c r="AO32" s="47">
        <v>4</v>
      </c>
      <c r="AP32" s="48">
        <v>5</v>
      </c>
      <c r="AQ32" s="46">
        <v>716</v>
      </c>
      <c r="AR32" s="47">
        <v>4</v>
      </c>
      <c r="AS32" s="49">
        <v>4</v>
      </c>
      <c r="AT32" s="46"/>
      <c r="AU32" s="47"/>
      <c r="AV32" s="48"/>
      <c r="AW32" s="10">
        <f>D32+G32+J32+M32+P32+S32+V32+Y32+AB32+AE32+AH32+AK32+AT32+AN32+AQ32</f>
        <v>10069</v>
      </c>
      <c r="AX32" s="7">
        <f>E32+H32+K32+N32+Q32+T32+W32+Z32+AC32+AF32+AI32+AL32+AU32+AO32+AR32</f>
        <v>56</v>
      </c>
      <c r="AY32" s="50">
        <f>F32+I32+L32+O32+R32+U32+X32+AA32+AD32+AG32+AJ32+AM32+AV32+AP32+AS32</f>
        <v>77</v>
      </c>
      <c r="AZ32" s="12">
        <f>AW32/AX32</f>
        <v>179.80357142857142</v>
      </c>
      <c r="BA32" s="51">
        <f>AY32/(AX32*2)</f>
        <v>0.6875</v>
      </c>
      <c r="BB32" s="5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ht="15.75">
      <c r="A33" s="53">
        <v>6</v>
      </c>
      <c r="B33" s="44" t="s">
        <v>49</v>
      </c>
      <c r="C33" s="45" t="s">
        <v>50</v>
      </c>
      <c r="D33" s="46">
        <v>767</v>
      </c>
      <c r="E33" s="47">
        <v>4</v>
      </c>
      <c r="F33" s="48">
        <v>8</v>
      </c>
      <c r="G33" s="46">
        <v>774</v>
      </c>
      <c r="H33" s="47">
        <v>4</v>
      </c>
      <c r="I33" s="48">
        <v>8</v>
      </c>
      <c r="J33" s="49">
        <v>827</v>
      </c>
      <c r="K33" s="47">
        <v>4</v>
      </c>
      <c r="L33" s="49">
        <v>8</v>
      </c>
      <c r="M33" s="46">
        <v>629</v>
      </c>
      <c r="N33" s="47">
        <v>4</v>
      </c>
      <c r="O33" s="48">
        <v>2</v>
      </c>
      <c r="P33" s="49">
        <v>667</v>
      </c>
      <c r="Q33" s="47">
        <v>4</v>
      </c>
      <c r="R33" s="49">
        <v>2</v>
      </c>
      <c r="S33" s="46">
        <v>650</v>
      </c>
      <c r="T33" s="47">
        <v>4</v>
      </c>
      <c r="U33" s="48">
        <v>4</v>
      </c>
      <c r="V33" s="49">
        <v>633</v>
      </c>
      <c r="W33" s="47">
        <v>4</v>
      </c>
      <c r="X33" s="49">
        <v>4</v>
      </c>
      <c r="Y33" s="46">
        <v>728</v>
      </c>
      <c r="Z33" s="47">
        <v>4</v>
      </c>
      <c r="AA33" s="48">
        <v>6</v>
      </c>
      <c r="AB33" s="46">
        <v>689</v>
      </c>
      <c r="AC33" s="47">
        <v>4</v>
      </c>
      <c r="AD33" s="48">
        <v>4</v>
      </c>
      <c r="AE33" s="49">
        <v>725</v>
      </c>
      <c r="AF33" s="47">
        <v>4</v>
      </c>
      <c r="AG33" s="49">
        <v>6</v>
      </c>
      <c r="AH33" s="46">
        <v>782</v>
      </c>
      <c r="AI33" s="47">
        <v>4</v>
      </c>
      <c r="AJ33" s="48">
        <v>8</v>
      </c>
      <c r="AK33" s="49">
        <v>770</v>
      </c>
      <c r="AL33" s="47">
        <v>4</v>
      </c>
      <c r="AM33" s="48">
        <v>4</v>
      </c>
      <c r="AN33" s="46">
        <v>711</v>
      </c>
      <c r="AO33" s="47">
        <v>4</v>
      </c>
      <c r="AP33" s="48">
        <v>6</v>
      </c>
      <c r="AQ33" s="46"/>
      <c r="AR33" s="47"/>
      <c r="AS33" s="49"/>
      <c r="AT33" s="46">
        <v>653</v>
      </c>
      <c r="AU33" s="47">
        <v>4</v>
      </c>
      <c r="AV33" s="48">
        <v>2</v>
      </c>
      <c r="AW33" s="10">
        <f>D33+G33+J33+M33+P33+S33+V33+Y33+AB33+AE33+AH33+AK33+AT33+AN33+AQ33</f>
        <v>10005</v>
      </c>
      <c r="AX33" s="7">
        <f>E33+H33+K33+N33+Q33+T33+W33+Z33+AC33+AF33+AI33+AL33+AU33+AO33+AR33</f>
        <v>56</v>
      </c>
      <c r="AY33" s="50">
        <f>F33+I33+L33+O33+R33+U33+X33+AA33+AD33+AG33+AJ33+AM33+AV33+AP33+AS33</f>
        <v>72</v>
      </c>
      <c r="AZ33" s="12">
        <f>AW33/AX33</f>
        <v>178.66071428571428</v>
      </c>
      <c r="BA33" s="51">
        <f>AY33/(AX33*2)</f>
        <v>0.6428571428571429</v>
      </c>
      <c r="BB33" s="5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ht="15.75">
      <c r="A34" s="53">
        <v>7</v>
      </c>
      <c r="B34" s="60" t="s">
        <v>51</v>
      </c>
      <c r="C34" s="61" t="s">
        <v>26</v>
      </c>
      <c r="D34" s="46">
        <v>823</v>
      </c>
      <c r="E34" s="47">
        <v>4</v>
      </c>
      <c r="F34" s="48">
        <v>6</v>
      </c>
      <c r="G34" s="46">
        <v>704</v>
      </c>
      <c r="H34" s="47">
        <v>4</v>
      </c>
      <c r="I34" s="48">
        <v>4</v>
      </c>
      <c r="J34" s="49">
        <v>714</v>
      </c>
      <c r="K34" s="47">
        <v>4</v>
      </c>
      <c r="L34" s="49">
        <v>6</v>
      </c>
      <c r="M34" s="46">
        <v>762</v>
      </c>
      <c r="N34" s="47">
        <v>4</v>
      </c>
      <c r="O34" s="48">
        <v>8</v>
      </c>
      <c r="P34" s="49">
        <v>607</v>
      </c>
      <c r="Q34" s="47">
        <v>4</v>
      </c>
      <c r="R34" s="49">
        <v>6</v>
      </c>
      <c r="S34" s="46">
        <v>808</v>
      </c>
      <c r="T34" s="47">
        <v>4</v>
      </c>
      <c r="U34" s="48">
        <v>8</v>
      </c>
      <c r="V34" s="49">
        <v>655</v>
      </c>
      <c r="W34" s="47">
        <v>4</v>
      </c>
      <c r="X34" s="49">
        <v>4</v>
      </c>
      <c r="Y34" s="46">
        <v>734</v>
      </c>
      <c r="Z34" s="47">
        <v>4</v>
      </c>
      <c r="AA34" s="48">
        <v>6</v>
      </c>
      <c r="AB34" s="46">
        <v>750</v>
      </c>
      <c r="AC34" s="47">
        <v>4</v>
      </c>
      <c r="AD34" s="48">
        <v>4</v>
      </c>
      <c r="AE34" s="49"/>
      <c r="AF34" s="47"/>
      <c r="AG34" s="49"/>
      <c r="AH34" s="46">
        <v>690</v>
      </c>
      <c r="AI34" s="47">
        <v>4</v>
      </c>
      <c r="AJ34" s="48">
        <v>4</v>
      </c>
      <c r="AK34" s="49">
        <v>670</v>
      </c>
      <c r="AL34" s="47">
        <v>4</v>
      </c>
      <c r="AM34" s="48">
        <v>7</v>
      </c>
      <c r="AN34" s="46">
        <v>706</v>
      </c>
      <c r="AO34" s="47">
        <v>4</v>
      </c>
      <c r="AP34" s="48">
        <v>4</v>
      </c>
      <c r="AQ34" s="46">
        <v>791</v>
      </c>
      <c r="AR34" s="47">
        <v>4</v>
      </c>
      <c r="AS34" s="49">
        <v>8</v>
      </c>
      <c r="AT34" s="46">
        <v>550</v>
      </c>
      <c r="AU34" s="47">
        <v>4</v>
      </c>
      <c r="AV34" s="48">
        <v>2</v>
      </c>
      <c r="AW34" s="10">
        <f>D34+G34+J34+M34+P34+S34+V34+Y34+AB34+AE34+AH34+AK34+AT34+AN34+AQ34</f>
        <v>9964</v>
      </c>
      <c r="AX34" s="7">
        <f>E34+H34+K34+N34+Q34+T34+W34+Z34+AC34+AF34+AI34+AL34+AU34+AO34+AR34</f>
        <v>56</v>
      </c>
      <c r="AY34" s="50">
        <f>F34+I34+L34+O34+R34+U34+X34+AA34+AD34+AG34+AJ34+AM34+AV34+AP34+AS34</f>
        <v>77</v>
      </c>
      <c r="AZ34" s="12">
        <f>AW34/AX34</f>
        <v>177.92857142857142</v>
      </c>
      <c r="BA34" s="51">
        <f>AY34/(AX34*2)</f>
        <v>0.6875</v>
      </c>
      <c r="BB34" s="5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ht="15.75">
      <c r="A35" s="62">
        <v>8</v>
      </c>
      <c r="B35" s="44" t="s">
        <v>52</v>
      </c>
      <c r="C35" s="61" t="s">
        <v>26</v>
      </c>
      <c r="D35" s="63">
        <v>852</v>
      </c>
      <c r="E35" s="58">
        <v>4</v>
      </c>
      <c r="F35" s="64">
        <v>8</v>
      </c>
      <c r="G35" s="63">
        <v>697</v>
      </c>
      <c r="H35" s="58">
        <v>4</v>
      </c>
      <c r="I35" s="64">
        <v>4</v>
      </c>
      <c r="J35" s="57">
        <v>665</v>
      </c>
      <c r="K35" s="58">
        <v>4</v>
      </c>
      <c r="L35" s="57">
        <v>6</v>
      </c>
      <c r="M35" s="63">
        <v>647</v>
      </c>
      <c r="N35" s="58">
        <v>4</v>
      </c>
      <c r="O35" s="64">
        <v>8</v>
      </c>
      <c r="P35" s="57">
        <v>756</v>
      </c>
      <c r="Q35" s="58">
        <v>4</v>
      </c>
      <c r="R35" s="57">
        <v>6</v>
      </c>
      <c r="S35" s="63">
        <v>701</v>
      </c>
      <c r="T35" s="58">
        <v>4</v>
      </c>
      <c r="U35" s="64">
        <v>4</v>
      </c>
      <c r="V35" s="57">
        <v>667</v>
      </c>
      <c r="W35" s="58">
        <v>4</v>
      </c>
      <c r="X35" s="57">
        <v>8</v>
      </c>
      <c r="Y35" s="63">
        <v>787</v>
      </c>
      <c r="Z35" s="58">
        <v>4</v>
      </c>
      <c r="AA35" s="64">
        <v>8</v>
      </c>
      <c r="AB35" s="63">
        <v>703</v>
      </c>
      <c r="AC35" s="58">
        <v>4</v>
      </c>
      <c r="AD35" s="64">
        <v>4</v>
      </c>
      <c r="AE35" s="57"/>
      <c r="AF35" s="58"/>
      <c r="AG35" s="57"/>
      <c r="AH35" s="63">
        <v>754</v>
      </c>
      <c r="AI35" s="58">
        <v>4</v>
      </c>
      <c r="AJ35" s="64">
        <v>6</v>
      </c>
      <c r="AK35" s="57">
        <v>670</v>
      </c>
      <c r="AL35" s="58">
        <v>4</v>
      </c>
      <c r="AM35" s="64">
        <v>6</v>
      </c>
      <c r="AN35" s="63">
        <v>628</v>
      </c>
      <c r="AO35" s="58">
        <v>4</v>
      </c>
      <c r="AP35" s="64">
        <v>5</v>
      </c>
      <c r="AQ35" s="63">
        <v>703</v>
      </c>
      <c r="AR35" s="58">
        <v>4</v>
      </c>
      <c r="AS35" s="57">
        <v>8</v>
      </c>
      <c r="AT35" s="63">
        <v>645</v>
      </c>
      <c r="AU35" s="58">
        <v>4</v>
      </c>
      <c r="AV35" s="64">
        <v>6</v>
      </c>
      <c r="AW35" s="10">
        <f>D35+G35+J35+M35+P35+S35+V35+Y35+AB35+AE35+AH35+AK35+AT35+AN35+AQ35</f>
        <v>9875</v>
      </c>
      <c r="AX35" s="7">
        <f>E35+H35+K35+N35+Q35+T35+W35+Z35+AC35+AF35+AI35+AL35+AU35+AO35+AR35</f>
        <v>56</v>
      </c>
      <c r="AY35" s="50">
        <f>F35+I35+L35+O35+R35+U35+X35+AA35+AD35+AG35+AJ35+AM35+AV35+AP35+AS35</f>
        <v>87</v>
      </c>
      <c r="AZ35" s="12">
        <f>AW35/AX35</f>
        <v>176.33928571428572</v>
      </c>
      <c r="BA35" s="51">
        <f>AY35/(AX35*2)</f>
        <v>0.7767857142857143</v>
      </c>
      <c r="BB35" s="5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ht="15.75">
      <c r="A36" s="65">
        <v>9</v>
      </c>
      <c r="B36" s="44" t="s">
        <v>56</v>
      </c>
      <c r="C36" s="45" t="s">
        <v>28</v>
      </c>
      <c r="D36" s="46">
        <v>670</v>
      </c>
      <c r="E36" s="47">
        <v>4</v>
      </c>
      <c r="F36" s="48">
        <v>2</v>
      </c>
      <c r="G36" s="46"/>
      <c r="H36" s="47"/>
      <c r="I36" s="48"/>
      <c r="J36" s="49"/>
      <c r="K36" s="47"/>
      <c r="L36" s="49"/>
      <c r="M36" s="46">
        <v>671</v>
      </c>
      <c r="N36" s="47">
        <v>4</v>
      </c>
      <c r="O36" s="48">
        <v>3</v>
      </c>
      <c r="P36" s="49">
        <v>660</v>
      </c>
      <c r="Q36" s="47">
        <v>4</v>
      </c>
      <c r="R36" s="49">
        <v>2</v>
      </c>
      <c r="S36" s="46"/>
      <c r="T36" s="47"/>
      <c r="U36" s="48"/>
      <c r="V36" s="49">
        <v>726</v>
      </c>
      <c r="W36" s="47">
        <v>4</v>
      </c>
      <c r="X36" s="49">
        <v>7</v>
      </c>
      <c r="Y36" s="46">
        <v>718</v>
      </c>
      <c r="Z36" s="47">
        <v>4</v>
      </c>
      <c r="AA36" s="48">
        <v>6</v>
      </c>
      <c r="AB36" s="46">
        <v>706</v>
      </c>
      <c r="AC36" s="47">
        <v>4</v>
      </c>
      <c r="AD36" s="48">
        <v>8</v>
      </c>
      <c r="AE36" s="63">
        <v>659</v>
      </c>
      <c r="AF36" s="58">
        <v>4</v>
      </c>
      <c r="AG36" s="64">
        <v>4</v>
      </c>
      <c r="AH36" s="46">
        <v>724</v>
      </c>
      <c r="AI36" s="47">
        <v>4</v>
      </c>
      <c r="AJ36" s="48">
        <v>6</v>
      </c>
      <c r="AK36" s="49"/>
      <c r="AL36" s="47"/>
      <c r="AM36" s="48"/>
      <c r="AN36" s="46">
        <v>708</v>
      </c>
      <c r="AO36" s="47">
        <v>4</v>
      </c>
      <c r="AP36" s="48">
        <v>6</v>
      </c>
      <c r="AQ36" s="46">
        <v>759</v>
      </c>
      <c r="AR36" s="47">
        <v>4</v>
      </c>
      <c r="AS36" s="49">
        <v>8</v>
      </c>
      <c r="AT36" s="46"/>
      <c r="AU36" s="47"/>
      <c r="AV36" s="48"/>
      <c r="AW36" s="10">
        <f>D36+G36+J36+M36+P36+S36+V36+Y36+AB36+AE36+AH36+AK36+AT36+AN36+AQ36</f>
        <v>7001</v>
      </c>
      <c r="AX36" s="7">
        <f>E36+H36+K36+N36+Q36+T36+W36+Z36+AC36+AF36+AI36+AL36+AU36+AO36+AR36</f>
        <v>40</v>
      </c>
      <c r="AY36" s="50">
        <f>F36+I36+L36+O36+R36+U36+X36+AA36+AD36+AG36+AJ36+AM36+AV36+AP36+AS36</f>
        <v>52</v>
      </c>
      <c r="AZ36" s="12">
        <f>AW36/AX36</f>
        <v>175.025</v>
      </c>
      <c r="BA36" s="51">
        <f>AY36/(AX36*2)</f>
        <v>0.65</v>
      </c>
      <c r="BB36" s="5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17" customFormat="1" ht="15.75">
      <c r="A37" s="65">
        <v>10</v>
      </c>
      <c r="B37" s="44" t="s">
        <v>54</v>
      </c>
      <c r="C37" s="45" t="s">
        <v>31</v>
      </c>
      <c r="D37" s="46">
        <v>701</v>
      </c>
      <c r="E37" s="47">
        <v>4</v>
      </c>
      <c r="F37" s="48">
        <v>6</v>
      </c>
      <c r="G37" s="46">
        <v>584</v>
      </c>
      <c r="H37" s="47">
        <v>4</v>
      </c>
      <c r="I37" s="48">
        <v>0</v>
      </c>
      <c r="J37" s="49">
        <v>723</v>
      </c>
      <c r="K37" s="47">
        <v>4</v>
      </c>
      <c r="L37" s="49">
        <v>6</v>
      </c>
      <c r="M37" s="46">
        <v>671</v>
      </c>
      <c r="N37" s="47">
        <v>4</v>
      </c>
      <c r="O37" s="48">
        <v>4</v>
      </c>
      <c r="P37" s="49">
        <v>723</v>
      </c>
      <c r="Q37" s="47">
        <v>4</v>
      </c>
      <c r="R37" s="49">
        <v>8</v>
      </c>
      <c r="S37" s="46">
        <v>669</v>
      </c>
      <c r="T37" s="47">
        <v>4</v>
      </c>
      <c r="U37" s="48">
        <v>1</v>
      </c>
      <c r="V37" s="49">
        <v>676</v>
      </c>
      <c r="W37" s="47">
        <v>4</v>
      </c>
      <c r="X37" s="49">
        <v>6</v>
      </c>
      <c r="Y37" s="46"/>
      <c r="Z37" s="47"/>
      <c r="AA37" s="48"/>
      <c r="AB37" s="46">
        <v>682</v>
      </c>
      <c r="AC37" s="47">
        <v>4</v>
      </c>
      <c r="AD37" s="48">
        <v>5</v>
      </c>
      <c r="AE37" s="49">
        <v>835</v>
      </c>
      <c r="AF37" s="47">
        <v>4</v>
      </c>
      <c r="AG37" s="49">
        <v>8</v>
      </c>
      <c r="AH37" s="46">
        <v>680</v>
      </c>
      <c r="AI37" s="47">
        <v>4</v>
      </c>
      <c r="AJ37" s="48">
        <v>6</v>
      </c>
      <c r="AK37" s="49">
        <v>714</v>
      </c>
      <c r="AL37" s="47">
        <v>4</v>
      </c>
      <c r="AM37" s="48">
        <v>8</v>
      </c>
      <c r="AN37" s="46"/>
      <c r="AO37" s="47"/>
      <c r="AP37" s="48"/>
      <c r="AQ37" s="46"/>
      <c r="AR37" s="47"/>
      <c r="AS37" s="49"/>
      <c r="AT37" s="46">
        <v>712</v>
      </c>
      <c r="AU37" s="47">
        <v>4</v>
      </c>
      <c r="AV37" s="48">
        <v>6</v>
      </c>
      <c r="AW37" s="10">
        <f>D37+G37+J37+M37+P37+S37+V37+Y37+AB37+AE37+AH37+AK37+AT37+AN37+AQ37</f>
        <v>8370</v>
      </c>
      <c r="AX37" s="7">
        <f>E37+H37+K37+N37+Q37+T37+W37+Z37+AC37+AF37+AI37+AL37+AU37+AO37+AR37</f>
        <v>48</v>
      </c>
      <c r="AY37" s="50">
        <f>F37+I37+L37+O37+R37+U37+X37+AA37+AD37+AG37+AJ37+AM37+AV37+AP37+AS37</f>
        <v>64</v>
      </c>
      <c r="AZ37" s="12">
        <f>AW37/AX37</f>
        <v>174.375</v>
      </c>
      <c r="BA37" s="51">
        <f>AY37/(AX37*2)</f>
        <v>0.6666666666666666</v>
      </c>
      <c r="BB37" s="66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</row>
    <row r="38" spans="1:77" ht="15.75">
      <c r="A38" s="68">
        <v>11</v>
      </c>
      <c r="B38" s="44" t="s">
        <v>58</v>
      </c>
      <c r="C38" s="61" t="s">
        <v>34</v>
      </c>
      <c r="D38" s="46">
        <v>716</v>
      </c>
      <c r="E38" s="47">
        <v>4</v>
      </c>
      <c r="F38" s="48">
        <v>4</v>
      </c>
      <c r="G38" s="46">
        <v>677</v>
      </c>
      <c r="H38" s="47">
        <v>4</v>
      </c>
      <c r="I38" s="48">
        <v>6</v>
      </c>
      <c r="J38" s="49">
        <v>704</v>
      </c>
      <c r="K38" s="47">
        <v>4</v>
      </c>
      <c r="L38" s="49">
        <v>4</v>
      </c>
      <c r="M38" s="46">
        <v>682</v>
      </c>
      <c r="N38" s="47">
        <v>4</v>
      </c>
      <c r="O38" s="48">
        <v>4</v>
      </c>
      <c r="P38" s="49">
        <v>688</v>
      </c>
      <c r="Q38" s="47">
        <v>4</v>
      </c>
      <c r="R38" s="49">
        <v>4</v>
      </c>
      <c r="S38" s="46">
        <v>697</v>
      </c>
      <c r="T38" s="47">
        <v>4</v>
      </c>
      <c r="U38" s="48">
        <v>6</v>
      </c>
      <c r="V38" s="49">
        <v>665</v>
      </c>
      <c r="W38" s="47">
        <v>4</v>
      </c>
      <c r="X38" s="49">
        <v>6</v>
      </c>
      <c r="Y38" s="46">
        <v>729</v>
      </c>
      <c r="Z38" s="47">
        <v>4</v>
      </c>
      <c r="AA38" s="48">
        <v>4</v>
      </c>
      <c r="AB38" s="46">
        <v>636</v>
      </c>
      <c r="AC38" s="47">
        <v>4</v>
      </c>
      <c r="AD38" s="48">
        <v>6</v>
      </c>
      <c r="AE38" s="49">
        <v>618</v>
      </c>
      <c r="AF38" s="47">
        <v>4</v>
      </c>
      <c r="AG38" s="49">
        <v>4</v>
      </c>
      <c r="AH38" s="46"/>
      <c r="AI38" s="47"/>
      <c r="AJ38" s="48"/>
      <c r="AK38" s="49">
        <v>716</v>
      </c>
      <c r="AL38" s="47">
        <v>4</v>
      </c>
      <c r="AM38" s="48">
        <v>8</v>
      </c>
      <c r="AN38" s="46">
        <v>724</v>
      </c>
      <c r="AO38" s="47">
        <v>4</v>
      </c>
      <c r="AP38" s="48">
        <v>6</v>
      </c>
      <c r="AQ38" s="46">
        <v>746</v>
      </c>
      <c r="AR38" s="47">
        <v>4</v>
      </c>
      <c r="AS38" s="49">
        <v>4</v>
      </c>
      <c r="AT38" s="46">
        <v>735</v>
      </c>
      <c r="AU38" s="47">
        <v>4</v>
      </c>
      <c r="AV38" s="48">
        <v>6</v>
      </c>
      <c r="AW38" s="10">
        <f>D38+G38+J38+M38+P38+S38+V38+Y38+AB38+AE38+AH38+AK38+AT38+AN38+AQ38</f>
        <v>9733</v>
      </c>
      <c r="AX38" s="7">
        <f>E38+H38+K38+N38+Q38+T38+W38+Z38+AC38+AF38+AI38+AL38+AU38+AO38+AR38</f>
        <v>56</v>
      </c>
      <c r="AY38" s="50">
        <f>F38+I38+L38+O38+R38+U38+X38+AA38+AD38+AG38+AJ38+AM38+AV38+AP38+AS38</f>
        <v>72</v>
      </c>
      <c r="AZ38" s="12">
        <f>AW38/AX38</f>
        <v>173.80357142857142</v>
      </c>
      <c r="BA38" s="51">
        <f>AY38/(AX38*2)</f>
        <v>0.6428571428571429</v>
      </c>
      <c r="BB38" s="5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ht="15.75">
      <c r="A39" s="68">
        <v>12</v>
      </c>
      <c r="B39" s="44" t="s">
        <v>115</v>
      </c>
      <c r="C39" s="45" t="s">
        <v>28</v>
      </c>
      <c r="D39" s="46"/>
      <c r="E39" s="47"/>
      <c r="F39" s="48"/>
      <c r="G39" s="46"/>
      <c r="H39" s="47"/>
      <c r="I39" s="48"/>
      <c r="J39" s="49">
        <v>748</v>
      </c>
      <c r="K39" s="47">
        <v>4</v>
      </c>
      <c r="L39" s="49">
        <v>8</v>
      </c>
      <c r="M39" s="46">
        <v>697</v>
      </c>
      <c r="N39" s="47">
        <v>4</v>
      </c>
      <c r="O39" s="48">
        <v>8</v>
      </c>
      <c r="P39" s="49">
        <v>667</v>
      </c>
      <c r="Q39" s="47">
        <v>4</v>
      </c>
      <c r="R39" s="49">
        <v>6</v>
      </c>
      <c r="S39" s="46"/>
      <c r="T39" s="47"/>
      <c r="U39" s="48"/>
      <c r="V39" s="49"/>
      <c r="W39" s="47"/>
      <c r="X39" s="49"/>
      <c r="Y39" s="46"/>
      <c r="Z39" s="47"/>
      <c r="AA39" s="48"/>
      <c r="AB39" s="46"/>
      <c r="AC39" s="47"/>
      <c r="AD39" s="48"/>
      <c r="AE39" s="49">
        <v>715</v>
      </c>
      <c r="AF39" s="47">
        <v>4</v>
      </c>
      <c r="AG39" s="49">
        <v>2</v>
      </c>
      <c r="AH39" s="46"/>
      <c r="AI39" s="47"/>
      <c r="AJ39" s="48"/>
      <c r="AK39" s="49"/>
      <c r="AL39" s="47"/>
      <c r="AM39" s="48"/>
      <c r="AN39" s="46"/>
      <c r="AO39" s="47"/>
      <c r="AP39" s="48"/>
      <c r="AQ39" s="46">
        <v>641</v>
      </c>
      <c r="AR39" s="47">
        <v>4</v>
      </c>
      <c r="AS39" s="49">
        <v>2</v>
      </c>
      <c r="AT39" s="46"/>
      <c r="AU39" s="47"/>
      <c r="AV39" s="48"/>
      <c r="AW39" s="10">
        <f>D39+G39+J39+M39+P39+S39+V39+Y39+AB39+AE39+AH39+AK39+AT39+AN39+AQ39</f>
        <v>3468</v>
      </c>
      <c r="AX39" s="7">
        <f>E39+H39+K39+N39+Q39+T39+W39+Z39+AC39+AF39+AI39+AL39+AU39+AO39+AR39</f>
        <v>20</v>
      </c>
      <c r="AY39" s="50">
        <f>F39+I39+L39+O39+R39+U39+X39+AA39+AD39+AG39+AJ39+AM39+AV39+AP39+AS39</f>
        <v>26</v>
      </c>
      <c r="AZ39" s="12">
        <f>AW39/AX39</f>
        <v>173.4</v>
      </c>
      <c r="BA39" s="51">
        <f>AY39/(AX39*2)</f>
        <v>0.65</v>
      </c>
      <c r="BB39" s="5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ht="15.75">
      <c r="A40" s="69">
        <v>13</v>
      </c>
      <c r="B40" s="70" t="s">
        <v>60</v>
      </c>
      <c r="C40" s="45" t="s">
        <v>28</v>
      </c>
      <c r="D40" s="46">
        <v>742</v>
      </c>
      <c r="E40" s="47">
        <v>4</v>
      </c>
      <c r="F40" s="48">
        <v>4</v>
      </c>
      <c r="G40" s="46">
        <v>675</v>
      </c>
      <c r="H40" s="47">
        <v>4</v>
      </c>
      <c r="I40" s="48">
        <v>4</v>
      </c>
      <c r="J40" s="49">
        <v>679</v>
      </c>
      <c r="K40" s="47">
        <v>4</v>
      </c>
      <c r="L40" s="49">
        <v>6</v>
      </c>
      <c r="M40" s="46">
        <v>677</v>
      </c>
      <c r="N40" s="47">
        <v>4</v>
      </c>
      <c r="O40" s="48">
        <v>2</v>
      </c>
      <c r="P40" s="49">
        <v>736</v>
      </c>
      <c r="Q40" s="47">
        <v>4</v>
      </c>
      <c r="R40" s="49">
        <v>8</v>
      </c>
      <c r="S40" s="46">
        <v>682</v>
      </c>
      <c r="T40" s="47">
        <v>4</v>
      </c>
      <c r="U40" s="48">
        <v>6</v>
      </c>
      <c r="V40" s="49">
        <v>543</v>
      </c>
      <c r="W40" s="47">
        <v>4</v>
      </c>
      <c r="X40" s="49">
        <v>0</v>
      </c>
      <c r="Y40" s="46"/>
      <c r="Z40" s="47"/>
      <c r="AA40" s="48"/>
      <c r="AB40" s="46"/>
      <c r="AC40" s="47"/>
      <c r="AD40" s="48"/>
      <c r="AE40" s="49">
        <v>748</v>
      </c>
      <c r="AF40" s="47">
        <v>4</v>
      </c>
      <c r="AG40" s="49">
        <v>4</v>
      </c>
      <c r="AH40" s="46"/>
      <c r="AI40" s="47"/>
      <c r="AJ40" s="48"/>
      <c r="AK40" s="49"/>
      <c r="AL40" s="47"/>
      <c r="AM40" s="48"/>
      <c r="AN40" s="46"/>
      <c r="AO40" s="47"/>
      <c r="AP40" s="48"/>
      <c r="AQ40" s="46"/>
      <c r="AR40" s="47"/>
      <c r="AS40" s="49"/>
      <c r="AT40" s="46">
        <v>715</v>
      </c>
      <c r="AU40" s="47">
        <v>4</v>
      </c>
      <c r="AV40" s="48">
        <v>8</v>
      </c>
      <c r="AW40" s="10">
        <f>D40+G40+J40+M40+P40+S40+V40+Y40+AB40+AE40+AH40+AK40+AT40+AN40+AQ40</f>
        <v>6197</v>
      </c>
      <c r="AX40" s="7">
        <f>E40+H40+K40+N40+Q40+T40+W40+Z40+AC40+AF40+AI40+AL40+AU40+AO40+AR40</f>
        <v>36</v>
      </c>
      <c r="AY40" s="50">
        <f>F40+I40+L40+O40+R40+U40+X40+AA40+AD40+AG40+AJ40+AM40+AV40+AP40+AS40</f>
        <v>42</v>
      </c>
      <c r="AZ40" s="12">
        <f>AW40/AX40</f>
        <v>172.13888888888889</v>
      </c>
      <c r="BA40" s="51">
        <f>AY40/(AX40*2)</f>
        <v>0.5833333333333334</v>
      </c>
      <c r="BB40" s="5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ht="15.75">
      <c r="A41" s="65">
        <v>14</v>
      </c>
      <c r="B41" s="44" t="s">
        <v>53</v>
      </c>
      <c r="C41" s="45" t="s">
        <v>33</v>
      </c>
      <c r="D41" s="46">
        <v>731</v>
      </c>
      <c r="E41" s="47">
        <v>4</v>
      </c>
      <c r="F41" s="48">
        <v>6</v>
      </c>
      <c r="G41" s="46">
        <v>731</v>
      </c>
      <c r="H41" s="47">
        <v>4</v>
      </c>
      <c r="I41" s="48">
        <v>8</v>
      </c>
      <c r="J41" s="49"/>
      <c r="K41" s="47"/>
      <c r="L41" s="49"/>
      <c r="M41" s="46">
        <v>674</v>
      </c>
      <c r="N41" s="47">
        <v>4</v>
      </c>
      <c r="O41" s="48">
        <v>8</v>
      </c>
      <c r="P41" s="49">
        <v>687</v>
      </c>
      <c r="Q41" s="47">
        <v>4</v>
      </c>
      <c r="R41" s="49">
        <v>4</v>
      </c>
      <c r="S41" s="46">
        <v>692</v>
      </c>
      <c r="T41" s="47">
        <v>4</v>
      </c>
      <c r="U41" s="48">
        <v>6</v>
      </c>
      <c r="V41" s="49">
        <v>718</v>
      </c>
      <c r="W41" s="47">
        <v>4</v>
      </c>
      <c r="X41" s="49">
        <v>6</v>
      </c>
      <c r="Y41" s="46">
        <v>676</v>
      </c>
      <c r="Z41" s="47">
        <v>4</v>
      </c>
      <c r="AA41" s="48">
        <v>4</v>
      </c>
      <c r="AB41" s="46">
        <v>661</v>
      </c>
      <c r="AC41" s="47">
        <v>4</v>
      </c>
      <c r="AD41" s="48">
        <v>6</v>
      </c>
      <c r="AE41" s="63">
        <v>703</v>
      </c>
      <c r="AF41" s="58">
        <v>4</v>
      </c>
      <c r="AG41" s="64">
        <v>8</v>
      </c>
      <c r="AH41" s="46">
        <v>764</v>
      </c>
      <c r="AI41" s="47">
        <v>4</v>
      </c>
      <c r="AJ41" s="48">
        <v>8</v>
      </c>
      <c r="AK41" s="49">
        <v>779</v>
      </c>
      <c r="AL41" s="47">
        <v>4</v>
      </c>
      <c r="AM41" s="48">
        <v>6</v>
      </c>
      <c r="AN41" s="46">
        <v>619</v>
      </c>
      <c r="AO41" s="47">
        <v>4</v>
      </c>
      <c r="AP41" s="48">
        <v>2</v>
      </c>
      <c r="AQ41" s="46">
        <v>536</v>
      </c>
      <c r="AR41" s="47">
        <v>4</v>
      </c>
      <c r="AS41" s="49">
        <v>2</v>
      </c>
      <c r="AT41" s="46">
        <v>659</v>
      </c>
      <c r="AU41" s="47">
        <v>4</v>
      </c>
      <c r="AV41" s="48">
        <v>4</v>
      </c>
      <c r="AW41" s="10">
        <f>D41+G41+J41+M41+P41+S41+V41+Y41+AB41+AE41+AH41+AK41+AT41+AN41+AQ41</f>
        <v>9630</v>
      </c>
      <c r="AX41" s="7">
        <f>E41+H41+K41+N41+Q41+T41+W41+Z41+AC41+AF41+AI41+AL41+AU41+AO41+AR41</f>
        <v>56</v>
      </c>
      <c r="AY41" s="50">
        <f>F41+I41+L41+O41+R41+U41+X41+AA41+AD41+AG41+AJ41+AM41+AV41+AP41+AS41</f>
        <v>78</v>
      </c>
      <c r="AZ41" s="12">
        <f>AW41/AX41</f>
        <v>171.96428571428572</v>
      </c>
      <c r="BA41" s="51">
        <f>AY41/(AX41*2)</f>
        <v>0.6964285714285714</v>
      </c>
      <c r="BB41" s="5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ht="15.75">
      <c r="A42" s="68">
        <v>15</v>
      </c>
      <c r="B42" s="44" t="s">
        <v>57</v>
      </c>
      <c r="C42" s="54" t="s">
        <v>32</v>
      </c>
      <c r="D42" s="63"/>
      <c r="E42" s="58"/>
      <c r="F42" s="64"/>
      <c r="G42" s="63">
        <v>778</v>
      </c>
      <c r="H42" s="58">
        <v>4</v>
      </c>
      <c r="I42" s="64">
        <v>8</v>
      </c>
      <c r="J42" s="57">
        <v>649</v>
      </c>
      <c r="K42" s="58">
        <v>4</v>
      </c>
      <c r="L42" s="57">
        <v>2</v>
      </c>
      <c r="M42" s="63">
        <v>675</v>
      </c>
      <c r="N42" s="58">
        <v>4</v>
      </c>
      <c r="O42" s="64">
        <v>6</v>
      </c>
      <c r="P42" s="57"/>
      <c r="Q42" s="58"/>
      <c r="R42" s="57"/>
      <c r="S42" s="63">
        <v>694</v>
      </c>
      <c r="T42" s="58">
        <v>4</v>
      </c>
      <c r="U42" s="64">
        <v>6</v>
      </c>
      <c r="V42" s="57">
        <v>658</v>
      </c>
      <c r="W42" s="58">
        <v>4</v>
      </c>
      <c r="X42" s="57">
        <v>2</v>
      </c>
      <c r="Y42" s="63">
        <v>762</v>
      </c>
      <c r="Z42" s="58">
        <v>4</v>
      </c>
      <c r="AA42" s="64">
        <v>6</v>
      </c>
      <c r="AB42" s="63">
        <v>691</v>
      </c>
      <c r="AC42" s="58">
        <v>4</v>
      </c>
      <c r="AD42" s="64">
        <v>6</v>
      </c>
      <c r="AE42" s="57">
        <v>714</v>
      </c>
      <c r="AF42" s="58">
        <v>4</v>
      </c>
      <c r="AG42" s="57">
        <v>6</v>
      </c>
      <c r="AH42" s="63">
        <v>735</v>
      </c>
      <c r="AI42" s="58">
        <v>4</v>
      </c>
      <c r="AJ42" s="64">
        <v>2</v>
      </c>
      <c r="AK42" s="57">
        <v>621</v>
      </c>
      <c r="AL42" s="58">
        <v>4</v>
      </c>
      <c r="AM42" s="64">
        <v>4</v>
      </c>
      <c r="AN42" s="63">
        <v>641</v>
      </c>
      <c r="AO42" s="58">
        <v>4</v>
      </c>
      <c r="AP42" s="64">
        <v>2</v>
      </c>
      <c r="AQ42" s="63">
        <v>699</v>
      </c>
      <c r="AR42" s="58">
        <v>4</v>
      </c>
      <c r="AS42" s="57">
        <v>6</v>
      </c>
      <c r="AT42" s="63">
        <v>608</v>
      </c>
      <c r="AU42" s="58">
        <v>4</v>
      </c>
      <c r="AV42" s="64">
        <v>2</v>
      </c>
      <c r="AW42" s="10">
        <f>D42+G42+J42+M42+P42+S42+V42+Y42+AB42+AE42+AH42+AK42+AT42+AN42+AQ42</f>
        <v>8925</v>
      </c>
      <c r="AX42" s="7">
        <f>E42+H42+K42+N42+Q42+T42+W42+Z42+AC42+AF42+AI42+AL42+AU42+AO42+AR42</f>
        <v>52</v>
      </c>
      <c r="AY42" s="50">
        <f>F42+I42+L42+O42+R42+U42+X42+AA42+AD42+AG42+AJ42+AM42+AV42+AP42+AS42</f>
        <v>58</v>
      </c>
      <c r="AZ42" s="12">
        <f>AW42/AX42</f>
        <v>171.6346153846154</v>
      </c>
      <c r="BA42" s="51">
        <f>AY42/(AX42*2)</f>
        <v>0.5576923076923077</v>
      </c>
      <c r="BB42" s="5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ht="15.75">
      <c r="A43" s="68">
        <v>16</v>
      </c>
      <c r="B43" s="44" t="s">
        <v>61</v>
      </c>
      <c r="C43" s="45" t="s">
        <v>35</v>
      </c>
      <c r="D43" s="46">
        <v>587</v>
      </c>
      <c r="E43" s="47">
        <v>4</v>
      </c>
      <c r="F43" s="48">
        <v>4</v>
      </c>
      <c r="G43" s="46">
        <v>630</v>
      </c>
      <c r="H43" s="47">
        <v>4</v>
      </c>
      <c r="I43" s="48">
        <v>0</v>
      </c>
      <c r="J43" s="49">
        <v>683</v>
      </c>
      <c r="K43" s="47">
        <v>4</v>
      </c>
      <c r="L43" s="49">
        <v>8</v>
      </c>
      <c r="M43" s="46">
        <v>657</v>
      </c>
      <c r="N43" s="47">
        <v>4</v>
      </c>
      <c r="O43" s="48">
        <v>6</v>
      </c>
      <c r="P43" s="49">
        <v>573</v>
      </c>
      <c r="Q43" s="47">
        <v>4</v>
      </c>
      <c r="R43" s="49">
        <v>4</v>
      </c>
      <c r="S43" s="46"/>
      <c r="T43" s="47"/>
      <c r="U43" s="48"/>
      <c r="V43" s="49">
        <v>739</v>
      </c>
      <c r="W43" s="47">
        <v>4</v>
      </c>
      <c r="X43" s="49">
        <v>8</v>
      </c>
      <c r="Y43" s="46">
        <v>732</v>
      </c>
      <c r="Z43" s="47">
        <v>4</v>
      </c>
      <c r="AA43" s="48">
        <v>4</v>
      </c>
      <c r="AB43" s="46">
        <v>694</v>
      </c>
      <c r="AC43" s="47">
        <v>4</v>
      </c>
      <c r="AD43" s="48">
        <v>4</v>
      </c>
      <c r="AE43" s="46">
        <v>698</v>
      </c>
      <c r="AF43" s="47">
        <v>4</v>
      </c>
      <c r="AG43" s="48">
        <v>6</v>
      </c>
      <c r="AH43" s="46">
        <v>819</v>
      </c>
      <c r="AI43" s="47">
        <v>4</v>
      </c>
      <c r="AJ43" s="48">
        <v>6</v>
      </c>
      <c r="AK43" s="49">
        <v>674</v>
      </c>
      <c r="AL43" s="47">
        <v>4</v>
      </c>
      <c r="AM43" s="48">
        <v>2</v>
      </c>
      <c r="AN43" s="46">
        <v>680</v>
      </c>
      <c r="AO43" s="47">
        <v>4</v>
      </c>
      <c r="AP43" s="48">
        <v>4</v>
      </c>
      <c r="AQ43" s="46">
        <v>800</v>
      </c>
      <c r="AR43" s="47">
        <v>4</v>
      </c>
      <c r="AS43" s="49">
        <v>8</v>
      </c>
      <c r="AT43" s="46">
        <v>604</v>
      </c>
      <c r="AU43" s="47">
        <v>4</v>
      </c>
      <c r="AV43" s="48">
        <v>2</v>
      </c>
      <c r="AW43" s="10">
        <f>D43+G43+J43+M43+P43+S43+V43+Y43+AB43+AE43+AH43+AK43+AT43+AN43+AQ43</f>
        <v>9570</v>
      </c>
      <c r="AX43" s="7">
        <f>E43+H43+K43+N43+Q43+T43+W43+Z43+AC43+AF43+AI43+AL43+AU43+AO43+AR43</f>
        <v>56</v>
      </c>
      <c r="AY43" s="50">
        <f>F43+I43+L43+O43+R43+U43+X43+AA43+AD43+AG43+AJ43+AM43+AV43+AP43+AS43</f>
        <v>66</v>
      </c>
      <c r="AZ43" s="12">
        <f>AW43/AX43</f>
        <v>170.89285714285714</v>
      </c>
      <c r="BA43" s="51">
        <f>AY43/(AX43*2)</f>
        <v>0.5892857142857143</v>
      </c>
      <c r="BB43" s="5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ht="15.75">
      <c r="A44" s="71">
        <v>17</v>
      </c>
      <c r="B44" s="44" t="s">
        <v>55</v>
      </c>
      <c r="C44" s="45" t="s">
        <v>34</v>
      </c>
      <c r="D44" s="46">
        <v>689</v>
      </c>
      <c r="E44" s="47">
        <v>4</v>
      </c>
      <c r="F44" s="48">
        <v>2</v>
      </c>
      <c r="G44" s="46">
        <v>766</v>
      </c>
      <c r="H44" s="47">
        <v>4</v>
      </c>
      <c r="I44" s="48">
        <v>6</v>
      </c>
      <c r="J44" s="49">
        <v>713</v>
      </c>
      <c r="K44" s="47">
        <v>4</v>
      </c>
      <c r="L44" s="49">
        <v>6</v>
      </c>
      <c r="M44" s="46">
        <v>693</v>
      </c>
      <c r="N44" s="47">
        <v>4</v>
      </c>
      <c r="O44" s="48">
        <v>8</v>
      </c>
      <c r="P44" s="49">
        <v>523</v>
      </c>
      <c r="Q44" s="47">
        <v>4</v>
      </c>
      <c r="R44" s="49">
        <v>0</v>
      </c>
      <c r="S44" s="46">
        <v>751</v>
      </c>
      <c r="T44" s="47">
        <v>4</v>
      </c>
      <c r="U44" s="48">
        <v>8</v>
      </c>
      <c r="V44" s="49">
        <v>608</v>
      </c>
      <c r="W44" s="47">
        <v>4</v>
      </c>
      <c r="X44" s="49">
        <v>4</v>
      </c>
      <c r="Y44" s="46">
        <v>759</v>
      </c>
      <c r="Z44" s="47">
        <v>4</v>
      </c>
      <c r="AA44" s="48">
        <v>2</v>
      </c>
      <c r="AB44" s="46">
        <v>740</v>
      </c>
      <c r="AC44" s="47">
        <v>4</v>
      </c>
      <c r="AD44" s="48">
        <v>4</v>
      </c>
      <c r="AE44" s="46">
        <v>604</v>
      </c>
      <c r="AF44" s="47">
        <v>4</v>
      </c>
      <c r="AG44" s="48">
        <v>6</v>
      </c>
      <c r="AH44" s="46"/>
      <c r="AI44" s="47"/>
      <c r="AJ44" s="48"/>
      <c r="AK44" s="49">
        <v>644</v>
      </c>
      <c r="AL44" s="47">
        <v>4</v>
      </c>
      <c r="AM44" s="48">
        <v>6</v>
      </c>
      <c r="AN44" s="46">
        <v>680</v>
      </c>
      <c r="AO44" s="47">
        <v>4</v>
      </c>
      <c r="AP44" s="48">
        <v>6</v>
      </c>
      <c r="AQ44" s="46">
        <v>726</v>
      </c>
      <c r="AR44" s="47">
        <v>4</v>
      </c>
      <c r="AS44" s="49">
        <v>6</v>
      </c>
      <c r="AT44" s="46">
        <v>671</v>
      </c>
      <c r="AU44" s="47">
        <v>4</v>
      </c>
      <c r="AV44" s="48">
        <v>2</v>
      </c>
      <c r="AW44" s="10">
        <f>D44+G44+J44+M44+P44+S44+V44+Y44+AB44+AE44+AH44+AK44+AT44+AN44+AQ44</f>
        <v>9567</v>
      </c>
      <c r="AX44" s="7">
        <f>E44+H44+K44+N44+Q44+T44+W44+Z44+AC44+AF44+AI44+AL44+AU44+AO44+AR44</f>
        <v>56</v>
      </c>
      <c r="AY44" s="50">
        <f>F44+I44+L44+O44+R44+U44+X44+AA44+AD44+AG44+AJ44+AM44+AV44+AP44+AS44</f>
        <v>66</v>
      </c>
      <c r="AZ44" s="12">
        <f>AW44/AX44</f>
        <v>170.83928571428572</v>
      </c>
      <c r="BA44" s="51">
        <f>AY44/(AX44*2)</f>
        <v>0.5892857142857143</v>
      </c>
      <c r="BB44" s="5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ht="15.75">
      <c r="A45" s="53">
        <v>18</v>
      </c>
      <c r="B45" s="44" t="s">
        <v>59</v>
      </c>
      <c r="C45" s="45" t="s">
        <v>28</v>
      </c>
      <c r="D45" s="46"/>
      <c r="E45" s="47"/>
      <c r="F45" s="48"/>
      <c r="G45" s="46">
        <v>603</v>
      </c>
      <c r="H45" s="47">
        <v>4</v>
      </c>
      <c r="I45" s="48">
        <v>4</v>
      </c>
      <c r="J45" s="49">
        <v>788</v>
      </c>
      <c r="K45" s="47">
        <v>4</v>
      </c>
      <c r="L45" s="49">
        <v>8</v>
      </c>
      <c r="M45" s="46"/>
      <c r="N45" s="47"/>
      <c r="O45" s="48"/>
      <c r="P45" s="49">
        <v>634</v>
      </c>
      <c r="Q45" s="47">
        <v>4</v>
      </c>
      <c r="R45" s="49">
        <v>4</v>
      </c>
      <c r="S45" s="46">
        <v>685</v>
      </c>
      <c r="T45" s="47">
        <v>4</v>
      </c>
      <c r="U45" s="48">
        <v>8</v>
      </c>
      <c r="V45" s="49">
        <v>695</v>
      </c>
      <c r="W45" s="47">
        <v>4</v>
      </c>
      <c r="X45" s="49">
        <v>8</v>
      </c>
      <c r="Y45" s="46">
        <v>688</v>
      </c>
      <c r="Z45" s="47">
        <v>4</v>
      </c>
      <c r="AA45" s="48">
        <v>4</v>
      </c>
      <c r="AB45" s="46">
        <v>662</v>
      </c>
      <c r="AC45" s="47">
        <v>4</v>
      </c>
      <c r="AD45" s="48">
        <v>6</v>
      </c>
      <c r="AE45" s="49"/>
      <c r="AF45" s="47"/>
      <c r="AG45" s="49"/>
      <c r="AH45" s="46">
        <v>680</v>
      </c>
      <c r="AI45" s="47">
        <v>4</v>
      </c>
      <c r="AJ45" s="48">
        <v>6</v>
      </c>
      <c r="AK45" s="49"/>
      <c r="AL45" s="47"/>
      <c r="AM45" s="48"/>
      <c r="AN45" s="46">
        <v>748</v>
      </c>
      <c r="AO45" s="47">
        <v>4</v>
      </c>
      <c r="AP45" s="48">
        <v>8</v>
      </c>
      <c r="AQ45" s="46">
        <v>617</v>
      </c>
      <c r="AR45" s="47">
        <v>4</v>
      </c>
      <c r="AS45" s="49">
        <v>4</v>
      </c>
      <c r="AT45" s="46">
        <v>692</v>
      </c>
      <c r="AU45" s="47">
        <v>4</v>
      </c>
      <c r="AV45" s="48">
        <v>8</v>
      </c>
      <c r="AW45" s="10">
        <f>D45+G45+J45+M45+P45+S45+V45+Y45+AB45+AE45+AH45+AK45+AT45+AN45+AQ45</f>
        <v>7492</v>
      </c>
      <c r="AX45" s="7">
        <f>E45+H45+K45+N45+Q45+T45+W45+Z45+AC45+AF45+AI45+AL45+AU45+AO45+AR45</f>
        <v>44</v>
      </c>
      <c r="AY45" s="50">
        <f>F45+I45+L45+O45+R45+U45+X45+AA45+AD45+AG45+AJ45+AM45+AV45+AP45+AS45</f>
        <v>68</v>
      </c>
      <c r="AZ45" s="12">
        <f>AW45/AX45</f>
        <v>170.27272727272728</v>
      </c>
      <c r="BA45" s="51">
        <f>AY45/(AX45*2)</f>
        <v>0.7727272727272727</v>
      </c>
      <c r="BB45" s="5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ht="15.75">
      <c r="A46" s="53">
        <v>19</v>
      </c>
      <c r="B46" s="44" t="s">
        <v>62</v>
      </c>
      <c r="C46" s="45" t="s">
        <v>29</v>
      </c>
      <c r="D46" s="63"/>
      <c r="E46" s="58"/>
      <c r="F46" s="64"/>
      <c r="G46" s="63">
        <v>623</v>
      </c>
      <c r="H46" s="58">
        <v>4</v>
      </c>
      <c r="I46" s="64">
        <v>2</v>
      </c>
      <c r="J46" s="57">
        <v>711</v>
      </c>
      <c r="K46" s="58">
        <v>4</v>
      </c>
      <c r="L46" s="57">
        <v>6</v>
      </c>
      <c r="M46" s="63">
        <v>615</v>
      </c>
      <c r="N46" s="58">
        <v>4</v>
      </c>
      <c r="O46" s="64">
        <v>2</v>
      </c>
      <c r="P46" s="57">
        <v>687</v>
      </c>
      <c r="Q46" s="58">
        <v>4</v>
      </c>
      <c r="R46" s="57">
        <v>6</v>
      </c>
      <c r="S46" s="63">
        <v>621</v>
      </c>
      <c r="T46" s="58">
        <v>4</v>
      </c>
      <c r="U46" s="64">
        <v>2</v>
      </c>
      <c r="V46" s="57">
        <v>613</v>
      </c>
      <c r="W46" s="58">
        <v>4</v>
      </c>
      <c r="X46" s="57">
        <v>6</v>
      </c>
      <c r="Y46" s="63">
        <v>693</v>
      </c>
      <c r="Z46" s="58">
        <v>4</v>
      </c>
      <c r="AA46" s="64">
        <v>4</v>
      </c>
      <c r="AB46" s="63">
        <v>725</v>
      </c>
      <c r="AC46" s="58">
        <v>4</v>
      </c>
      <c r="AD46" s="64">
        <v>8</v>
      </c>
      <c r="AE46" s="57">
        <v>727</v>
      </c>
      <c r="AF46" s="58">
        <v>4</v>
      </c>
      <c r="AG46" s="57">
        <v>8</v>
      </c>
      <c r="AH46" s="63">
        <v>691</v>
      </c>
      <c r="AI46" s="58">
        <v>4</v>
      </c>
      <c r="AJ46" s="64">
        <v>6</v>
      </c>
      <c r="AK46" s="57">
        <v>746</v>
      </c>
      <c r="AL46" s="58">
        <v>4</v>
      </c>
      <c r="AM46" s="64">
        <v>6</v>
      </c>
      <c r="AN46" s="63">
        <v>680</v>
      </c>
      <c r="AO46" s="58">
        <v>4</v>
      </c>
      <c r="AP46" s="64">
        <v>0</v>
      </c>
      <c r="AQ46" s="63">
        <v>659</v>
      </c>
      <c r="AR46" s="58">
        <v>4</v>
      </c>
      <c r="AS46" s="57">
        <v>4</v>
      </c>
      <c r="AT46" s="63"/>
      <c r="AU46" s="58"/>
      <c r="AV46" s="64"/>
      <c r="AW46" s="10">
        <f>D46+G46+J46+M46+P46+S46+V46+Y46+AB46+AE46+AH46+AK46+AT46+AN46+AQ46</f>
        <v>8791</v>
      </c>
      <c r="AX46" s="7">
        <f>E46+H46+K46+N46+Q46+T46+W46+Z46+AC46+AF46+AI46+AL46+AU46+AO46+AR46</f>
        <v>52</v>
      </c>
      <c r="AY46" s="50">
        <f>F46+I46+L46+O46+R46+U46+X46+AA46+AD46+AG46+AJ46+AM46+AV46+AP46+AS46</f>
        <v>60</v>
      </c>
      <c r="AZ46" s="12">
        <f>AW46/AX46</f>
        <v>169.05769230769232</v>
      </c>
      <c r="BA46" s="51">
        <f>AY46/(AX46*2)</f>
        <v>0.5769230769230769</v>
      </c>
      <c r="BB46" s="5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ht="15.75">
      <c r="A47" s="53">
        <v>20</v>
      </c>
      <c r="B47" s="44" t="s">
        <v>64</v>
      </c>
      <c r="C47" s="45" t="s">
        <v>28</v>
      </c>
      <c r="D47" s="55">
        <v>632</v>
      </c>
      <c r="E47" s="55">
        <v>4</v>
      </c>
      <c r="F47" s="56">
        <v>0</v>
      </c>
      <c r="G47" s="55">
        <v>697</v>
      </c>
      <c r="H47" s="55">
        <v>4</v>
      </c>
      <c r="I47" s="56">
        <v>8</v>
      </c>
      <c r="J47" s="55">
        <v>635</v>
      </c>
      <c r="K47" s="55">
        <v>4</v>
      </c>
      <c r="L47" s="56">
        <v>6</v>
      </c>
      <c r="M47" s="55">
        <v>702</v>
      </c>
      <c r="N47" s="55">
        <v>4</v>
      </c>
      <c r="O47" s="56">
        <v>6</v>
      </c>
      <c r="P47" s="55"/>
      <c r="Q47" s="55"/>
      <c r="R47" s="56"/>
      <c r="S47" s="55">
        <v>648</v>
      </c>
      <c r="T47" s="55">
        <v>4</v>
      </c>
      <c r="U47" s="56">
        <v>5</v>
      </c>
      <c r="V47" s="55">
        <v>787</v>
      </c>
      <c r="W47" s="55">
        <v>4</v>
      </c>
      <c r="X47" s="56">
        <v>8</v>
      </c>
      <c r="Y47" s="55">
        <v>792</v>
      </c>
      <c r="Z47" s="55">
        <v>4</v>
      </c>
      <c r="AA47" s="56">
        <v>6</v>
      </c>
      <c r="AB47" s="55">
        <v>676</v>
      </c>
      <c r="AC47" s="55">
        <v>4</v>
      </c>
      <c r="AD47" s="56">
        <v>6</v>
      </c>
      <c r="AE47" s="57"/>
      <c r="AF47" s="58"/>
      <c r="AG47" s="56"/>
      <c r="AH47" s="55">
        <v>569</v>
      </c>
      <c r="AI47" s="55">
        <v>4</v>
      </c>
      <c r="AJ47" s="56">
        <v>4</v>
      </c>
      <c r="AK47" s="55"/>
      <c r="AL47" s="55"/>
      <c r="AM47" s="56"/>
      <c r="AN47" s="59">
        <v>618</v>
      </c>
      <c r="AO47" s="55">
        <v>4</v>
      </c>
      <c r="AP47" s="56">
        <v>6</v>
      </c>
      <c r="AQ47" s="59">
        <v>669</v>
      </c>
      <c r="AR47" s="55">
        <v>4</v>
      </c>
      <c r="AS47" s="56">
        <v>2</v>
      </c>
      <c r="AT47" s="55"/>
      <c r="AU47" s="55"/>
      <c r="AV47" s="56"/>
      <c r="AW47" s="10">
        <f>D47+G47+J47+M47+P47+S47+V47+Y47+AB47+AE47+AH47+AK47+AT47+AN47+AQ47</f>
        <v>7425</v>
      </c>
      <c r="AX47" s="7">
        <f>E47+H47+K47+N47+Q47+T47+W47+Z47+AC47+AF47+AI47+AL47+AU47+AO47+AR47</f>
        <v>44</v>
      </c>
      <c r="AY47" s="50">
        <f>F47+I47+L47+O47+R47+U47+X47+AA47+AD47+AG47+AJ47+AM47+AV47+AP47+AS47</f>
        <v>57</v>
      </c>
      <c r="AZ47" s="12">
        <f>AW47/AX47</f>
        <v>168.75</v>
      </c>
      <c r="BA47" s="51">
        <f>AY47/(AX47*2)</f>
        <v>0.6477272727272727</v>
      </c>
      <c r="BB47" s="5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1:77" ht="15.75">
      <c r="A48" s="53">
        <v>21</v>
      </c>
      <c r="B48" s="44" t="s">
        <v>63</v>
      </c>
      <c r="C48" s="45" t="s">
        <v>30</v>
      </c>
      <c r="D48" s="63">
        <v>637</v>
      </c>
      <c r="E48" s="58">
        <v>4</v>
      </c>
      <c r="F48" s="64">
        <v>8</v>
      </c>
      <c r="G48" s="63"/>
      <c r="H48" s="58"/>
      <c r="I48" s="64"/>
      <c r="J48" s="57">
        <v>635</v>
      </c>
      <c r="K48" s="58">
        <v>4</v>
      </c>
      <c r="L48" s="57">
        <v>4</v>
      </c>
      <c r="M48" s="63">
        <v>318</v>
      </c>
      <c r="N48" s="58">
        <v>2</v>
      </c>
      <c r="O48" s="64">
        <v>1</v>
      </c>
      <c r="P48" s="57">
        <v>661</v>
      </c>
      <c r="Q48" s="58">
        <v>4</v>
      </c>
      <c r="R48" s="57">
        <v>4</v>
      </c>
      <c r="S48" s="63">
        <v>712</v>
      </c>
      <c r="T48" s="58">
        <v>4</v>
      </c>
      <c r="U48" s="64">
        <v>6</v>
      </c>
      <c r="V48" s="57">
        <v>760</v>
      </c>
      <c r="W48" s="58">
        <v>4</v>
      </c>
      <c r="X48" s="57">
        <v>8</v>
      </c>
      <c r="Y48" s="63">
        <v>660</v>
      </c>
      <c r="Z48" s="58">
        <v>4</v>
      </c>
      <c r="AA48" s="64">
        <v>0</v>
      </c>
      <c r="AB48" s="63"/>
      <c r="AC48" s="58"/>
      <c r="AD48" s="64"/>
      <c r="AE48" s="57"/>
      <c r="AF48" s="58"/>
      <c r="AG48" s="57"/>
      <c r="AH48" s="63">
        <v>652</v>
      </c>
      <c r="AI48" s="58">
        <v>4</v>
      </c>
      <c r="AJ48" s="64">
        <v>4</v>
      </c>
      <c r="AK48" s="57">
        <v>711</v>
      </c>
      <c r="AL48" s="58">
        <v>4</v>
      </c>
      <c r="AM48" s="64">
        <v>6</v>
      </c>
      <c r="AN48" s="63">
        <v>667</v>
      </c>
      <c r="AO48" s="58">
        <v>4</v>
      </c>
      <c r="AP48" s="64">
        <v>4</v>
      </c>
      <c r="AQ48" s="63"/>
      <c r="AR48" s="58"/>
      <c r="AS48" s="57"/>
      <c r="AT48" s="63">
        <v>671</v>
      </c>
      <c r="AU48" s="58">
        <v>4</v>
      </c>
      <c r="AV48" s="64">
        <v>6</v>
      </c>
      <c r="AW48" s="10">
        <f>D48+G48+J48+M48+P48+S48+V48+Y48+AB48+AE48+AH48+AK48+AT48+AN48+AQ48</f>
        <v>7084</v>
      </c>
      <c r="AX48" s="7">
        <f>E48+H48+K48+N48+Q48+T48+W48+Z48+AC48+AF48+AI48+AL48+AU48+AO48+AR48</f>
        <v>42</v>
      </c>
      <c r="AY48" s="50">
        <f>F48+I48+L48+O48+R48+U48+X48+AA48+AD48+AG48+AJ48+AM48+AV48+AP48+AS48</f>
        <v>51</v>
      </c>
      <c r="AZ48" s="12">
        <f>AW48/AX48</f>
        <v>168.66666666666666</v>
      </c>
      <c r="BA48" s="51">
        <f>AY48/(AX48*2)</f>
        <v>0.6071428571428571</v>
      </c>
      <c r="BB48" s="5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77" ht="15.75">
      <c r="A49" s="53">
        <v>22</v>
      </c>
      <c r="B49" s="44" t="s">
        <v>68</v>
      </c>
      <c r="C49" s="45" t="s">
        <v>37</v>
      </c>
      <c r="D49" s="55">
        <v>734</v>
      </c>
      <c r="E49" s="55">
        <v>4</v>
      </c>
      <c r="F49" s="56">
        <v>6</v>
      </c>
      <c r="G49" s="55">
        <v>672</v>
      </c>
      <c r="H49" s="55">
        <v>4</v>
      </c>
      <c r="I49" s="56">
        <v>4</v>
      </c>
      <c r="J49" s="55">
        <v>685</v>
      </c>
      <c r="K49" s="55">
        <v>4</v>
      </c>
      <c r="L49" s="56">
        <v>6</v>
      </c>
      <c r="M49" s="55">
        <v>617</v>
      </c>
      <c r="N49" s="55">
        <v>4</v>
      </c>
      <c r="O49" s="56">
        <v>4</v>
      </c>
      <c r="P49" s="55">
        <v>633</v>
      </c>
      <c r="Q49" s="55">
        <v>4</v>
      </c>
      <c r="R49" s="56">
        <v>4</v>
      </c>
      <c r="S49" s="55">
        <v>645</v>
      </c>
      <c r="T49" s="55">
        <v>4</v>
      </c>
      <c r="U49" s="56">
        <v>6</v>
      </c>
      <c r="V49" s="55">
        <v>585</v>
      </c>
      <c r="W49" s="55">
        <v>4</v>
      </c>
      <c r="X49" s="56">
        <v>4</v>
      </c>
      <c r="Y49" s="55"/>
      <c r="Z49" s="55"/>
      <c r="AA49" s="56"/>
      <c r="AB49" s="55">
        <v>709</v>
      </c>
      <c r="AC49" s="55">
        <v>4</v>
      </c>
      <c r="AD49" s="56">
        <v>4</v>
      </c>
      <c r="AE49" s="57">
        <v>689</v>
      </c>
      <c r="AF49" s="58">
        <v>4</v>
      </c>
      <c r="AG49" s="56">
        <v>4</v>
      </c>
      <c r="AH49" s="55">
        <v>802</v>
      </c>
      <c r="AI49" s="55">
        <v>4</v>
      </c>
      <c r="AJ49" s="56">
        <v>8</v>
      </c>
      <c r="AK49" s="55">
        <v>587</v>
      </c>
      <c r="AL49" s="55">
        <v>4</v>
      </c>
      <c r="AM49" s="56">
        <v>2</v>
      </c>
      <c r="AN49" s="59">
        <v>652</v>
      </c>
      <c r="AO49" s="55">
        <v>4</v>
      </c>
      <c r="AP49" s="56">
        <v>4</v>
      </c>
      <c r="AQ49" s="59">
        <v>646</v>
      </c>
      <c r="AR49" s="55">
        <v>4</v>
      </c>
      <c r="AS49" s="56">
        <v>4</v>
      </c>
      <c r="AT49" s="55"/>
      <c r="AU49" s="55"/>
      <c r="AV49" s="56"/>
      <c r="AW49" s="10">
        <f>D49+G49+J49+M49+P49+S49+V49+Y49+AB49+AE49+AH49+AK49+AT49+AN49+AQ49</f>
        <v>8656</v>
      </c>
      <c r="AX49" s="7">
        <f>E49+H49+K49+N49+Q49+T49+W49+Z49+AC49+AF49+AI49+AL49+AU49+AO49+AR49</f>
        <v>52</v>
      </c>
      <c r="AY49" s="50">
        <f>F49+I49+L49+O49+R49+U49+X49+AA49+AD49+AG49+AJ49+AM49+AV49+AP49+AS49</f>
        <v>60</v>
      </c>
      <c r="AZ49" s="12">
        <f>AW49/AX49</f>
        <v>166.46153846153845</v>
      </c>
      <c r="BA49" s="51">
        <f>AY49/(AX49*2)</f>
        <v>0.5769230769230769</v>
      </c>
      <c r="BB49" s="5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77" ht="15.75">
      <c r="A50" s="53">
        <v>23</v>
      </c>
      <c r="B50" s="44" t="s">
        <v>67</v>
      </c>
      <c r="C50" s="45" t="s">
        <v>28</v>
      </c>
      <c r="D50" s="46">
        <v>668</v>
      </c>
      <c r="E50" s="47">
        <v>4</v>
      </c>
      <c r="F50" s="48">
        <v>1</v>
      </c>
      <c r="G50" s="46">
        <v>636</v>
      </c>
      <c r="H50" s="47">
        <v>4</v>
      </c>
      <c r="I50" s="48">
        <v>4</v>
      </c>
      <c r="J50" s="49"/>
      <c r="K50" s="47"/>
      <c r="L50" s="49"/>
      <c r="M50" s="46"/>
      <c r="N50" s="47"/>
      <c r="O50" s="48"/>
      <c r="P50" s="49"/>
      <c r="Q50" s="47"/>
      <c r="R50" s="49"/>
      <c r="S50" s="46">
        <v>698</v>
      </c>
      <c r="T50" s="47">
        <v>4</v>
      </c>
      <c r="U50" s="48">
        <v>6</v>
      </c>
      <c r="V50" s="49"/>
      <c r="W50" s="47"/>
      <c r="X50" s="49"/>
      <c r="Y50" s="46">
        <v>744</v>
      </c>
      <c r="Z50" s="47">
        <v>4</v>
      </c>
      <c r="AA50" s="48">
        <v>6</v>
      </c>
      <c r="AB50" s="46">
        <v>674</v>
      </c>
      <c r="AC50" s="47">
        <v>4</v>
      </c>
      <c r="AD50" s="48">
        <v>8</v>
      </c>
      <c r="AE50" s="49">
        <v>630</v>
      </c>
      <c r="AF50" s="47">
        <v>4</v>
      </c>
      <c r="AG50" s="49">
        <v>2</v>
      </c>
      <c r="AH50" s="46"/>
      <c r="AI50" s="47"/>
      <c r="AJ50" s="48"/>
      <c r="AK50" s="49"/>
      <c r="AL50" s="47"/>
      <c r="AM50" s="48"/>
      <c r="AN50" s="46">
        <v>651</v>
      </c>
      <c r="AO50" s="47">
        <v>4</v>
      </c>
      <c r="AP50" s="48">
        <v>4</v>
      </c>
      <c r="AQ50" s="46"/>
      <c r="AR50" s="47"/>
      <c r="AS50" s="49"/>
      <c r="AT50" s="46">
        <v>611</v>
      </c>
      <c r="AU50" s="47">
        <v>4</v>
      </c>
      <c r="AV50" s="48">
        <v>4</v>
      </c>
      <c r="AW50" s="10">
        <f>D50+G50+J50+M50+P50+S50+V50+Y50+AB50+AE50+AH50+AK50+AT50+AN50+AQ50</f>
        <v>5312</v>
      </c>
      <c r="AX50" s="7">
        <f>E50+H50+K50+N50+Q50+T50+W50+Z50+AC50+AF50+AI50+AL50+AU50+AO50+AR50</f>
        <v>32</v>
      </c>
      <c r="AY50" s="50">
        <f>F50+I50+L50+O50+R50+U50+X50+AA50+AD50+AG50+AJ50+AM50+AV50+AP50+AS50</f>
        <v>35</v>
      </c>
      <c r="AZ50" s="12">
        <f>AW50/AX50</f>
        <v>166</v>
      </c>
      <c r="BA50" s="51">
        <f>AY50/(AX50*2)</f>
        <v>0.546875</v>
      </c>
      <c r="BB50" s="5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77" ht="15.75">
      <c r="A51" s="71">
        <v>24</v>
      </c>
      <c r="B51" s="44" t="s">
        <v>66</v>
      </c>
      <c r="C51" s="45" t="s">
        <v>32</v>
      </c>
      <c r="D51" s="55">
        <v>686</v>
      </c>
      <c r="E51" s="55">
        <v>4</v>
      </c>
      <c r="F51" s="56">
        <v>6</v>
      </c>
      <c r="G51" s="55">
        <v>669</v>
      </c>
      <c r="H51" s="55">
        <v>4</v>
      </c>
      <c r="I51" s="56">
        <v>4</v>
      </c>
      <c r="J51" s="55">
        <v>658</v>
      </c>
      <c r="K51" s="55">
        <v>4</v>
      </c>
      <c r="L51" s="56">
        <v>2</v>
      </c>
      <c r="M51" s="55"/>
      <c r="N51" s="55"/>
      <c r="O51" s="56"/>
      <c r="P51" s="55"/>
      <c r="Q51" s="55"/>
      <c r="R51" s="56"/>
      <c r="S51" s="55">
        <v>679</v>
      </c>
      <c r="T51" s="55">
        <v>4</v>
      </c>
      <c r="U51" s="56">
        <v>8</v>
      </c>
      <c r="V51" s="55">
        <v>617</v>
      </c>
      <c r="W51" s="55">
        <v>4</v>
      </c>
      <c r="X51" s="56">
        <v>3</v>
      </c>
      <c r="Y51" s="55">
        <v>721</v>
      </c>
      <c r="Z51" s="55">
        <v>4</v>
      </c>
      <c r="AA51" s="56">
        <v>4</v>
      </c>
      <c r="AB51" s="55">
        <v>628</v>
      </c>
      <c r="AC51" s="55">
        <v>4</v>
      </c>
      <c r="AD51" s="56">
        <v>4</v>
      </c>
      <c r="AE51" s="57">
        <v>667</v>
      </c>
      <c r="AF51" s="58">
        <v>4</v>
      </c>
      <c r="AG51" s="56">
        <v>2</v>
      </c>
      <c r="AH51" s="55">
        <v>701</v>
      </c>
      <c r="AI51" s="55">
        <v>4</v>
      </c>
      <c r="AJ51" s="56">
        <v>0</v>
      </c>
      <c r="AK51" s="55">
        <v>705</v>
      </c>
      <c r="AL51" s="55">
        <v>4</v>
      </c>
      <c r="AM51" s="56">
        <v>6</v>
      </c>
      <c r="AN51" s="59">
        <v>661</v>
      </c>
      <c r="AO51" s="55">
        <v>4</v>
      </c>
      <c r="AP51" s="56">
        <v>5</v>
      </c>
      <c r="AQ51" s="59"/>
      <c r="AR51" s="55"/>
      <c r="AS51" s="56"/>
      <c r="AT51" s="55">
        <v>556</v>
      </c>
      <c r="AU51" s="55">
        <v>4</v>
      </c>
      <c r="AV51" s="56">
        <v>4</v>
      </c>
      <c r="AW51" s="10">
        <f>D51+G51+J51+M51+P51+S51+V51+Y51+AB51+AE51+AH51+AK51+AT51+AN51+AQ51</f>
        <v>7948</v>
      </c>
      <c r="AX51" s="7">
        <f>E51+H51+K51+N51+Q51+T51+W51+Z51+AC51+AF51+AI51+AL51+AU51+AO51+AR51</f>
        <v>48</v>
      </c>
      <c r="AY51" s="50">
        <f>F51+I51+L51+O51+R51+U51+X51+AA51+AD51+AG51+AJ51+AM51+AV51+AP51+AS51</f>
        <v>48</v>
      </c>
      <c r="AZ51" s="12">
        <f>AW51/AX51</f>
        <v>165.58333333333334</v>
      </c>
      <c r="BA51" s="51">
        <f>AY51/(AX51*2)</f>
        <v>0.5</v>
      </c>
      <c r="BB51" s="5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1:77" ht="15.75">
      <c r="A52" s="72">
        <v>25</v>
      </c>
      <c r="B52" s="44" t="s">
        <v>72</v>
      </c>
      <c r="C52" s="54" t="s">
        <v>30</v>
      </c>
      <c r="D52" s="46"/>
      <c r="E52" s="47"/>
      <c r="F52" s="48"/>
      <c r="G52" s="46"/>
      <c r="H52" s="47"/>
      <c r="I52" s="48"/>
      <c r="J52" s="49">
        <v>674</v>
      </c>
      <c r="K52" s="47">
        <v>4</v>
      </c>
      <c r="L52" s="49">
        <v>8</v>
      </c>
      <c r="M52" s="46">
        <v>292</v>
      </c>
      <c r="N52" s="47">
        <v>2</v>
      </c>
      <c r="O52" s="48">
        <v>0</v>
      </c>
      <c r="P52" s="49">
        <v>671</v>
      </c>
      <c r="Q52" s="47">
        <v>4</v>
      </c>
      <c r="R52" s="49">
        <v>8</v>
      </c>
      <c r="S52" s="46">
        <v>712</v>
      </c>
      <c r="T52" s="47">
        <v>4</v>
      </c>
      <c r="U52" s="48">
        <v>5</v>
      </c>
      <c r="V52" s="49">
        <v>665</v>
      </c>
      <c r="W52" s="47">
        <v>4</v>
      </c>
      <c r="X52" s="49">
        <v>7</v>
      </c>
      <c r="Y52" s="46">
        <v>589</v>
      </c>
      <c r="Z52" s="47">
        <v>4</v>
      </c>
      <c r="AA52" s="48">
        <v>2</v>
      </c>
      <c r="AB52" s="46">
        <v>612</v>
      </c>
      <c r="AC52" s="47">
        <v>4</v>
      </c>
      <c r="AD52" s="48">
        <v>2</v>
      </c>
      <c r="AE52" s="49">
        <v>720</v>
      </c>
      <c r="AF52" s="47">
        <v>4</v>
      </c>
      <c r="AG52" s="49">
        <v>4</v>
      </c>
      <c r="AH52" s="46">
        <v>687</v>
      </c>
      <c r="AI52" s="47">
        <v>4</v>
      </c>
      <c r="AJ52" s="48">
        <v>2</v>
      </c>
      <c r="AK52" s="49">
        <v>598</v>
      </c>
      <c r="AL52" s="47">
        <v>4</v>
      </c>
      <c r="AM52" s="48">
        <v>6</v>
      </c>
      <c r="AN52" s="46">
        <v>656</v>
      </c>
      <c r="AO52" s="47">
        <v>4</v>
      </c>
      <c r="AP52" s="48">
        <v>6</v>
      </c>
      <c r="AQ52" s="46">
        <v>623</v>
      </c>
      <c r="AR52" s="47">
        <v>4</v>
      </c>
      <c r="AS52" s="49">
        <v>2</v>
      </c>
      <c r="AT52" s="46">
        <v>727</v>
      </c>
      <c r="AU52" s="47">
        <v>4</v>
      </c>
      <c r="AV52" s="48">
        <v>8</v>
      </c>
      <c r="AW52" s="10">
        <f>D52+G52+J52+M52+P52+S52+V52+Y52+AB52+AE52+AH52+AK52+AT52+AN52+AQ52</f>
        <v>8226</v>
      </c>
      <c r="AX52" s="7">
        <f>E52+H52+K52+N52+Q52+T52+W52+Z52+AC52+AF52+AI52+AL52+AU52+AO52+AR52</f>
        <v>50</v>
      </c>
      <c r="AY52" s="50">
        <f>F52+I52+L52+O52+R52+U52+X52+AA52+AD52+AG52+AJ52+AM52+AV52+AP52+AS52</f>
        <v>60</v>
      </c>
      <c r="AZ52" s="12">
        <f>AW52/AX52</f>
        <v>164.52</v>
      </c>
      <c r="BA52" s="51">
        <f>AY52/(AX52*2)</f>
        <v>0.6</v>
      </c>
      <c r="BB52" s="5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1:77" ht="15.75">
      <c r="A53" s="62">
        <v>26</v>
      </c>
      <c r="B53" s="44" t="s">
        <v>70</v>
      </c>
      <c r="C53" s="61" t="s">
        <v>39</v>
      </c>
      <c r="D53" s="46"/>
      <c r="E53" s="47"/>
      <c r="F53" s="48"/>
      <c r="G53" s="46">
        <v>622</v>
      </c>
      <c r="H53" s="47">
        <v>4</v>
      </c>
      <c r="I53" s="48">
        <v>5</v>
      </c>
      <c r="J53" s="49">
        <v>551</v>
      </c>
      <c r="K53" s="47">
        <v>4</v>
      </c>
      <c r="L53" s="49">
        <v>0</v>
      </c>
      <c r="M53" s="46">
        <v>524</v>
      </c>
      <c r="N53" s="47">
        <v>4</v>
      </c>
      <c r="O53" s="48">
        <v>0</v>
      </c>
      <c r="P53" s="49">
        <v>700</v>
      </c>
      <c r="Q53" s="47">
        <v>4</v>
      </c>
      <c r="R53" s="49">
        <v>4</v>
      </c>
      <c r="S53" s="46">
        <v>852</v>
      </c>
      <c r="T53" s="47">
        <v>4</v>
      </c>
      <c r="U53" s="48">
        <v>8</v>
      </c>
      <c r="V53" s="49">
        <v>615</v>
      </c>
      <c r="W53" s="47">
        <v>4</v>
      </c>
      <c r="X53" s="49">
        <v>4</v>
      </c>
      <c r="Y53" s="46">
        <v>766</v>
      </c>
      <c r="Z53" s="47">
        <v>4</v>
      </c>
      <c r="AA53" s="48">
        <v>6</v>
      </c>
      <c r="AB53" s="46">
        <v>703</v>
      </c>
      <c r="AC53" s="47">
        <v>4</v>
      </c>
      <c r="AD53" s="48">
        <v>8</v>
      </c>
      <c r="AE53" s="49">
        <v>624</v>
      </c>
      <c r="AF53" s="47">
        <v>4</v>
      </c>
      <c r="AG53" s="49">
        <v>4</v>
      </c>
      <c r="AH53" s="46">
        <v>678</v>
      </c>
      <c r="AI53" s="47">
        <v>4</v>
      </c>
      <c r="AJ53" s="48">
        <v>4</v>
      </c>
      <c r="AK53" s="49">
        <v>537</v>
      </c>
      <c r="AL53" s="47">
        <v>4</v>
      </c>
      <c r="AM53" s="48">
        <v>2</v>
      </c>
      <c r="AN53" s="46">
        <v>714</v>
      </c>
      <c r="AO53" s="47">
        <v>4</v>
      </c>
      <c r="AP53" s="48">
        <v>6</v>
      </c>
      <c r="AQ53" s="46">
        <v>698</v>
      </c>
      <c r="AR53" s="47">
        <v>4</v>
      </c>
      <c r="AS53" s="49">
        <v>4</v>
      </c>
      <c r="AT53" s="46">
        <v>587</v>
      </c>
      <c r="AU53" s="47">
        <v>4</v>
      </c>
      <c r="AV53" s="48">
        <v>4</v>
      </c>
      <c r="AW53" s="10">
        <f>D53+G53+J53+M53+P53+S53+V53+Y53+AB53+AE53+AH53+AK53+AT53+AN53+AQ53</f>
        <v>9171</v>
      </c>
      <c r="AX53" s="7">
        <f>E53+H53+K53+N53+Q53+T53+W53+Z53+AC53+AF53+AI53+AL53+AU53+AO53+AR53</f>
        <v>56</v>
      </c>
      <c r="AY53" s="50">
        <f>F53+I53+L53+O53+R53+U53+X53+AA53+AD53+AG53+AJ53+AM53+AV53+AP53+AS53</f>
        <v>59</v>
      </c>
      <c r="AZ53" s="12">
        <f>AW53/AX53</f>
        <v>163.76785714285714</v>
      </c>
      <c r="BA53" s="51">
        <f>AY53/(AX53*2)</f>
        <v>0.5267857142857143</v>
      </c>
      <c r="BB53" s="5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</row>
    <row r="54" spans="1:77" ht="15.75">
      <c r="A54" s="68">
        <v>27</v>
      </c>
      <c r="B54" s="44" t="s">
        <v>65</v>
      </c>
      <c r="C54" s="45" t="s">
        <v>34</v>
      </c>
      <c r="D54" s="73">
        <v>604</v>
      </c>
      <c r="E54" s="73">
        <v>4</v>
      </c>
      <c r="F54" s="74">
        <v>4</v>
      </c>
      <c r="G54" s="73">
        <v>733</v>
      </c>
      <c r="H54" s="73">
        <v>4</v>
      </c>
      <c r="I54" s="74">
        <v>4</v>
      </c>
      <c r="J54" s="73"/>
      <c r="K54" s="73"/>
      <c r="L54" s="74"/>
      <c r="M54" s="73"/>
      <c r="N54" s="73"/>
      <c r="O54" s="74"/>
      <c r="P54" s="73">
        <v>610</v>
      </c>
      <c r="Q54" s="73">
        <v>4</v>
      </c>
      <c r="R54" s="74">
        <v>2</v>
      </c>
      <c r="S54" s="73"/>
      <c r="T54" s="73"/>
      <c r="U54" s="74"/>
      <c r="V54" s="73"/>
      <c r="W54" s="73"/>
      <c r="X54" s="74"/>
      <c r="Y54" s="73"/>
      <c r="Z54" s="73"/>
      <c r="AA54" s="74"/>
      <c r="AB54" s="75">
        <v>641</v>
      </c>
      <c r="AC54" s="73">
        <v>4</v>
      </c>
      <c r="AD54" s="74">
        <v>4</v>
      </c>
      <c r="AE54" s="49"/>
      <c r="AF54" s="47"/>
      <c r="AG54" s="74"/>
      <c r="AH54" s="73"/>
      <c r="AI54" s="73"/>
      <c r="AJ54" s="74"/>
      <c r="AK54" s="73">
        <v>689</v>
      </c>
      <c r="AL54" s="73">
        <v>4</v>
      </c>
      <c r="AM54" s="74">
        <v>6</v>
      </c>
      <c r="AN54" s="75">
        <v>708</v>
      </c>
      <c r="AO54" s="73">
        <v>4</v>
      </c>
      <c r="AP54" s="74">
        <v>4</v>
      </c>
      <c r="AQ54" s="75">
        <v>586</v>
      </c>
      <c r="AR54" s="73">
        <v>4</v>
      </c>
      <c r="AS54" s="74">
        <v>0</v>
      </c>
      <c r="AT54" s="73"/>
      <c r="AU54" s="73"/>
      <c r="AV54" s="74"/>
      <c r="AW54" s="10">
        <f>D54+G54+J54+M54+P54+S54+V54+Y54+AB54+AE54+AH54+AK54+AT54+AN54+AQ54</f>
        <v>4571</v>
      </c>
      <c r="AX54" s="7">
        <f>E54+H54+K54+N54+Q54+T54+W54+Z54+AC54+AF54+AI54+AL54+AU54+AO54+AR54</f>
        <v>28</v>
      </c>
      <c r="AY54" s="50">
        <f>F54+I54+L54+O54+R54+U54+X54+AA54+AD54+AG54+AJ54+AM54+AV54+AP54+AS54</f>
        <v>24</v>
      </c>
      <c r="AZ54" s="12">
        <f>AW54/AX54</f>
        <v>163.25</v>
      </c>
      <c r="BA54" s="51">
        <f>AY54/(AX54*2)</f>
        <v>0.42857142857142855</v>
      </c>
      <c r="BB54" s="5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1:77" ht="15.75">
      <c r="A55" s="69">
        <v>28</v>
      </c>
      <c r="B55" s="44" t="s">
        <v>74</v>
      </c>
      <c r="C55" s="45" t="s">
        <v>35</v>
      </c>
      <c r="D55" s="55">
        <v>622</v>
      </c>
      <c r="E55" s="55">
        <v>4</v>
      </c>
      <c r="F55" s="56">
        <v>6</v>
      </c>
      <c r="G55" s="55">
        <v>640</v>
      </c>
      <c r="H55" s="55">
        <v>4</v>
      </c>
      <c r="I55" s="56">
        <v>6</v>
      </c>
      <c r="J55" s="55">
        <v>667</v>
      </c>
      <c r="K55" s="55">
        <v>4</v>
      </c>
      <c r="L55" s="56">
        <v>8</v>
      </c>
      <c r="M55" s="55">
        <v>702</v>
      </c>
      <c r="N55" s="55">
        <v>4</v>
      </c>
      <c r="O55" s="56">
        <v>4</v>
      </c>
      <c r="P55" s="55">
        <v>616</v>
      </c>
      <c r="Q55" s="55">
        <v>4</v>
      </c>
      <c r="R55" s="56">
        <v>6</v>
      </c>
      <c r="S55" s="55"/>
      <c r="T55" s="55"/>
      <c r="U55" s="56"/>
      <c r="V55" s="55">
        <v>667</v>
      </c>
      <c r="W55" s="55">
        <v>4</v>
      </c>
      <c r="X55" s="56">
        <v>8</v>
      </c>
      <c r="Y55" s="55">
        <v>614</v>
      </c>
      <c r="Z55" s="55">
        <v>4</v>
      </c>
      <c r="AA55" s="56">
        <v>2</v>
      </c>
      <c r="AB55" s="55">
        <v>608</v>
      </c>
      <c r="AC55" s="55">
        <v>4</v>
      </c>
      <c r="AD55" s="56">
        <v>2</v>
      </c>
      <c r="AE55" s="57">
        <v>630</v>
      </c>
      <c r="AF55" s="58">
        <v>4</v>
      </c>
      <c r="AG55" s="56">
        <v>4</v>
      </c>
      <c r="AH55" s="55">
        <v>688</v>
      </c>
      <c r="AI55" s="55">
        <v>4</v>
      </c>
      <c r="AJ55" s="56">
        <v>6</v>
      </c>
      <c r="AK55" s="55">
        <v>699</v>
      </c>
      <c r="AL55" s="55">
        <v>4</v>
      </c>
      <c r="AM55" s="56">
        <v>2</v>
      </c>
      <c r="AN55" s="59">
        <v>647</v>
      </c>
      <c r="AO55" s="55">
        <v>4</v>
      </c>
      <c r="AP55" s="56">
        <v>5</v>
      </c>
      <c r="AQ55" s="59">
        <v>684</v>
      </c>
      <c r="AR55" s="55">
        <v>4</v>
      </c>
      <c r="AS55" s="56">
        <v>4</v>
      </c>
      <c r="AT55" s="55">
        <v>644</v>
      </c>
      <c r="AU55" s="55">
        <v>4</v>
      </c>
      <c r="AV55" s="56">
        <v>6</v>
      </c>
      <c r="AW55" s="10">
        <f>D55+G55+J55+M55+P55+S55+V55+Y55+AB55+AE55+AH55+AK55+AT55+AN55+AQ55</f>
        <v>9128</v>
      </c>
      <c r="AX55" s="7">
        <f>E55+H55+K55+N55+Q55+T55+W55+Z55+AC55+AF55+AI55+AL55+AU55+AO55+AR55</f>
        <v>56</v>
      </c>
      <c r="AY55" s="50">
        <f>F55+I55+L55+O55+R55+U55+X55+AA55+AD55+AG55+AJ55+AM55+AV55+AP55+AS55</f>
        <v>69</v>
      </c>
      <c r="AZ55" s="12">
        <f>AW55/AX55</f>
        <v>163</v>
      </c>
      <c r="BA55" s="51">
        <f>AY55/(AX55*2)</f>
        <v>0.6160714285714286</v>
      </c>
      <c r="BB55" s="5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1:77" ht="15.75">
      <c r="A56" s="68">
        <v>29</v>
      </c>
      <c r="B56" s="44" t="s">
        <v>71</v>
      </c>
      <c r="C56" s="45" t="s">
        <v>30</v>
      </c>
      <c r="D56" s="55">
        <v>742</v>
      </c>
      <c r="E56" s="55">
        <v>4</v>
      </c>
      <c r="F56" s="56">
        <v>8</v>
      </c>
      <c r="G56" s="55"/>
      <c r="H56" s="55"/>
      <c r="I56" s="56"/>
      <c r="J56" s="55">
        <v>713</v>
      </c>
      <c r="K56" s="55">
        <v>4</v>
      </c>
      <c r="L56" s="56">
        <v>5</v>
      </c>
      <c r="M56" s="55">
        <v>658</v>
      </c>
      <c r="N56" s="55">
        <v>4</v>
      </c>
      <c r="O56" s="56">
        <v>2</v>
      </c>
      <c r="P56" s="55"/>
      <c r="Q56" s="55"/>
      <c r="R56" s="56"/>
      <c r="S56" s="55">
        <v>683</v>
      </c>
      <c r="T56" s="55">
        <v>4</v>
      </c>
      <c r="U56" s="56">
        <v>6</v>
      </c>
      <c r="V56" s="55">
        <v>617</v>
      </c>
      <c r="W56" s="55">
        <v>4</v>
      </c>
      <c r="X56" s="56">
        <v>6</v>
      </c>
      <c r="Y56" s="55">
        <v>569</v>
      </c>
      <c r="Z56" s="55">
        <v>4</v>
      </c>
      <c r="AA56" s="56">
        <v>0</v>
      </c>
      <c r="AB56" s="55">
        <v>642</v>
      </c>
      <c r="AC56" s="55">
        <v>4</v>
      </c>
      <c r="AD56" s="56">
        <v>4</v>
      </c>
      <c r="AE56" s="57">
        <v>611</v>
      </c>
      <c r="AF56" s="58">
        <v>4</v>
      </c>
      <c r="AG56" s="56">
        <v>0</v>
      </c>
      <c r="AH56" s="55">
        <v>654</v>
      </c>
      <c r="AI56" s="55">
        <v>4</v>
      </c>
      <c r="AJ56" s="56">
        <v>4</v>
      </c>
      <c r="AK56" s="55"/>
      <c r="AL56" s="55"/>
      <c r="AM56" s="56"/>
      <c r="AN56" s="59">
        <v>666</v>
      </c>
      <c r="AO56" s="55">
        <v>4</v>
      </c>
      <c r="AP56" s="56">
        <v>6</v>
      </c>
      <c r="AQ56" s="59">
        <v>600</v>
      </c>
      <c r="AR56" s="55">
        <v>4</v>
      </c>
      <c r="AS56" s="56">
        <v>4</v>
      </c>
      <c r="AT56" s="55"/>
      <c r="AU56" s="55"/>
      <c r="AV56" s="56"/>
      <c r="AW56" s="10">
        <f>D56+G56+J56+M56+P56+S56+V56+Y56+AB56+AE56+AH56+AK56+AT56+AN56+AQ56</f>
        <v>7155</v>
      </c>
      <c r="AX56" s="7">
        <f>E56+H56+K56+N56+Q56+T56+W56+Z56+AC56+AF56+AI56+AL56+AU56+AO56+AR56</f>
        <v>44</v>
      </c>
      <c r="AY56" s="50">
        <f>F56+I56+L56+O56+R56+U56+X56+AA56+AD56+AG56+AJ56+AM56+AV56+AP56+AS56</f>
        <v>45</v>
      </c>
      <c r="AZ56" s="12">
        <f>AW56/AX56</f>
        <v>162.61363636363637</v>
      </c>
      <c r="BA56" s="51">
        <f>AY56/(AX56*2)</f>
        <v>0.5113636363636364</v>
      </c>
      <c r="BB56" s="5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1:77" ht="15.75">
      <c r="A57" s="65">
        <v>30</v>
      </c>
      <c r="B57" s="44" t="s">
        <v>75</v>
      </c>
      <c r="C57" s="45" t="s">
        <v>33</v>
      </c>
      <c r="D57" s="46">
        <v>671</v>
      </c>
      <c r="E57" s="47">
        <v>4</v>
      </c>
      <c r="F57" s="48">
        <v>6</v>
      </c>
      <c r="G57" s="46">
        <v>627</v>
      </c>
      <c r="H57" s="47">
        <v>4</v>
      </c>
      <c r="I57" s="48">
        <v>8</v>
      </c>
      <c r="J57" s="49"/>
      <c r="K57" s="47"/>
      <c r="L57" s="49"/>
      <c r="M57" s="46">
        <v>623</v>
      </c>
      <c r="N57" s="47">
        <v>4</v>
      </c>
      <c r="O57" s="48">
        <v>6</v>
      </c>
      <c r="P57" s="49">
        <v>354</v>
      </c>
      <c r="Q57" s="47">
        <v>2</v>
      </c>
      <c r="R57" s="49">
        <v>2</v>
      </c>
      <c r="S57" s="46">
        <v>660</v>
      </c>
      <c r="T57" s="47">
        <v>4</v>
      </c>
      <c r="U57" s="48">
        <v>4</v>
      </c>
      <c r="V57" s="49">
        <v>594</v>
      </c>
      <c r="W57" s="47">
        <v>4</v>
      </c>
      <c r="X57" s="49">
        <v>2</v>
      </c>
      <c r="Y57" s="46">
        <v>683</v>
      </c>
      <c r="Z57" s="47">
        <v>4</v>
      </c>
      <c r="AA57" s="48">
        <v>8</v>
      </c>
      <c r="AB57" s="46">
        <v>670</v>
      </c>
      <c r="AC57" s="47">
        <v>4</v>
      </c>
      <c r="AD57" s="48">
        <v>4</v>
      </c>
      <c r="AE57" s="49">
        <v>578</v>
      </c>
      <c r="AF57" s="47">
        <v>4</v>
      </c>
      <c r="AG57" s="49">
        <v>4</v>
      </c>
      <c r="AH57" s="46">
        <v>697</v>
      </c>
      <c r="AI57" s="47">
        <v>4</v>
      </c>
      <c r="AJ57" s="48">
        <v>6</v>
      </c>
      <c r="AK57" s="49">
        <v>645</v>
      </c>
      <c r="AL57" s="47">
        <v>4</v>
      </c>
      <c r="AM57" s="48">
        <v>4</v>
      </c>
      <c r="AN57" s="46"/>
      <c r="AO57" s="47"/>
      <c r="AP57" s="48"/>
      <c r="AQ57" s="46">
        <v>678</v>
      </c>
      <c r="AR57" s="47">
        <v>4</v>
      </c>
      <c r="AS57" s="49">
        <v>2</v>
      </c>
      <c r="AT57" s="46">
        <v>645</v>
      </c>
      <c r="AU57" s="47">
        <v>4</v>
      </c>
      <c r="AV57" s="48">
        <v>6</v>
      </c>
      <c r="AW57" s="10">
        <f>D57+G57+J57+M57+P57+S57+V57+Y57+AB57+AE57+AH57+AK57+AT57+AN57+AQ57</f>
        <v>8125</v>
      </c>
      <c r="AX57" s="7">
        <f>E57+H57+K57+N57+Q57+T57+W57+Z57+AC57+AF57+AI57+AL57+AU57+AO57+AR57</f>
        <v>50</v>
      </c>
      <c r="AY57" s="50">
        <f>F57+I57+L57+O57+R57+U57+X57+AA57+AD57+AG57+AJ57+AM57+AV57+AP57+AS57</f>
        <v>62</v>
      </c>
      <c r="AZ57" s="12">
        <f>AW57/AX57</f>
        <v>162.5</v>
      </c>
      <c r="BA57" s="51">
        <f>AY57/(AX57*2)</f>
        <v>0.62</v>
      </c>
      <c r="BB57" s="5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1:77" ht="15.75">
      <c r="A58" s="68">
        <v>31</v>
      </c>
      <c r="B58" s="70" t="s">
        <v>84</v>
      </c>
      <c r="C58" s="45" t="s">
        <v>36</v>
      </c>
      <c r="D58" s="46">
        <v>654</v>
      </c>
      <c r="E58" s="47">
        <v>4</v>
      </c>
      <c r="F58" s="48">
        <v>4</v>
      </c>
      <c r="G58" s="46">
        <v>666</v>
      </c>
      <c r="H58" s="47">
        <v>4</v>
      </c>
      <c r="I58" s="48">
        <v>4</v>
      </c>
      <c r="J58" s="49">
        <v>529</v>
      </c>
      <c r="K58" s="47">
        <v>4</v>
      </c>
      <c r="L58" s="49">
        <v>0</v>
      </c>
      <c r="M58" s="46">
        <v>616</v>
      </c>
      <c r="N58" s="47">
        <v>4</v>
      </c>
      <c r="O58" s="48">
        <v>4</v>
      </c>
      <c r="P58" s="49">
        <v>649</v>
      </c>
      <c r="Q58" s="47">
        <v>4</v>
      </c>
      <c r="R58" s="49">
        <v>6</v>
      </c>
      <c r="S58" s="46">
        <v>558</v>
      </c>
      <c r="T58" s="47">
        <v>4</v>
      </c>
      <c r="U58" s="48">
        <v>1</v>
      </c>
      <c r="V58" s="49">
        <v>623</v>
      </c>
      <c r="W58" s="47">
        <v>4</v>
      </c>
      <c r="X58" s="49">
        <v>4</v>
      </c>
      <c r="Y58" s="46">
        <v>551</v>
      </c>
      <c r="Z58" s="47">
        <v>4</v>
      </c>
      <c r="AA58" s="48">
        <v>6</v>
      </c>
      <c r="AB58" s="46"/>
      <c r="AC58" s="47"/>
      <c r="AD58" s="48"/>
      <c r="AE58" s="49">
        <v>679</v>
      </c>
      <c r="AF58" s="47">
        <v>4</v>
      </c>
      <c r="AG58" s="49">
        <v>6</v>
      </c>
      <c r="AH58" s="46">
        <v>612</v>
      </c>
      <c r="AI58" s="47">
        <v>4</v>
      </c>
      <c r="AJ58" s="48">
        <v>2</v>
      </c>
      <c r="AK58" s="49">
        <v>719</v>
      </c>
      <c r="AL58" s="47">
        <v>4</v>
      </c>
      <c r="AM58" s="48">
        <v>6</v>
      </c>
      <c r="AN58" s="46">
        <v>741</v>
      </c>
      <c r="AO58" s="47">
        <v>4</v>
      </c>
      <c r="AP58" s="48">
        <v>4</v>
      </c>
      <c r="AQ58" s="46">
        <v>723</v>
      </c>
      <c r="AR58" s="47">
        <v>4</v>
      </c>
      <c r="AS58" s="49">
        <v>6</v>
      </c>
      <c r="AT58" s="46">
        <v>709</v>
      </c>
      <c r="AU58" s="47">
        <v>4</v>
      </c>
      <c r="AV58" s="48">
        <v>6</v>
      </c>
      <c r="AW58" s="10">
        <f>D58+G58+J58+M58+P58+S58+V58+Y58+AB58+AE58+AH58+AK58+AT58+AN58+AQ58</f>
        <v>9029</v>
      </c>
      <c r="AX58" s="7">
        <f>E58+H58+K58+N58+Q58+T58+W58+Z58+AC58+AF58+AI58+AL58+AU58+AO58+AR58</f>
        <v>56</v>
      </c>
      <c r="AY58" s="50">
        <f>F58+I58+L58+O58+R58+U58+X58+AA58+AD58+AG58+AJ58+AM58+AV58+AP58+AS58</f>
        <v>59</v>
      </c>
      <c r="AZ58" s="12">
        <f>AW58/AX58</f>
        <v>161.23214285714286</v>
      </c>
      <c r="BA58" s="51">
        <f>AY58/(AX58*2)</f>
        <v>0.5267857142857143</v>
      </c>
      <c r="BB58" s="5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</row>
    <row r="59" spans="1:77" ht="15.75">
      <c r="A59" s="69">
        <v>32</v>
      </c>
      <c r="B59" s="76" t="s">
        <v>76</v>
      </c>
      <c r="C59" s="77" t="s">
        <v>40</v>
      </c>
      <c r="D59" s="73">
        <v>649</v>
      </c>
      <c r="E59" s="73">
        <v>4</v>
      </c>
      <c r="F59" s="74">
        <v>2</v>
      </c>
      <c r="G59" s="73">
        <v>736</v>
      </c>
      <c r="H59" s="73">
        <v>4</v>
      </c>
      <c r="I59" s="74">
        <v>8</v>
      </c>
      <c r="J59" s="73">
        <v>644</v>
      </c>
      <c r="K59" s="73">
        <v>4</v>
      </c>
      <c r="L59" s="74">
        <v>8</v>
      </c>
      <c r="M59" s="73"/>
      <c r="N59" s="73"/>
      <c r="O59" s="74"/>
      <c r="P59" s="73">
        <v>648</v>
      </c>
      <c r="Q59" s="73">
        <v>4</v>
      </c>
      <c r="R59" s="74">
        <v>2</v>
      </c>
      <c r="S59" s="73">
        <v>602</v>
      </c>
      <c r="T59" s="73">
        <v>4</v>
      </c>
      <c r="U59" s="74">
        <v>3</v>
      </c>
      <c r="V59" s="73">
        <v>606</v>
      </c>
      <c r="W59" s="73">
        <v>4</v>
      </c>
      <c r="X59" s="74">
        <v>6</v>
      </c>
      <c r="Y59" s="73">
        <v>610</v>
      </c>
      <c r="Z59" s="73">
        <v>4</v>
      </c>
      <c r="AA59" s="74">
        <v>4</v>
      </c>
      <c r="AB59" s="75">
        <v>696</v>
      </c>
      <c r="AC59" s="73">
        <v>4</v>
      </c>
      <c r="AD59" s="74">
        <v>8</v>
      </c>
      <c r="AE59" s="49">
        <v>575</v>
      </c>
      <c r="AF59" s="47">
        <v>4</v>
      </c>
      <c r="AG59" s="74">
        <v>2</v>
      </c>
      <c r="AH59" s="73">
        <v>645</v>
      </c>
      <c r="AI59" s="73">
        <v>4</v>
      </c>
      <c r="AJ59" s="74">
        <v>4</v>
      </c>
      <c r="AK59" s="73">
        <v>719</v>
      </c>
      <c r="AL59" s="73">
        <v>4</v>
      </c>
      <c r="AM59" s="74">
        <v>2</v>
      </c>
      <c r="AN59" s="75">
        <v>610</v>
      </c>
      <c r="AO59" s="73">
        <v>4</v>
      </c>
      <c r="AP59" s="74">
        <v>6</v>
      </c>
      <c r="AQ59" s="75">
        <v>662</v>
      </c>
      <c r="AR59" s="73">
        <v>4</v>
      </c>
      <c r="AS59" s="74">
        <v>6</v>
      </c>
      <c r="AT59" s="73">
        <v>599</v>
      </c>
      <c r="AU59" s="73">
        <v>4</v>
      </c>
      <c r="AV59" s="74">
        <v>4</v>
      </c>
      <c r="AW59" s="10">
        <f>D59+G59+J59+M59+P59+S59+V59+Y59+AB59+AE59+AH59+AK59+AT59+AN59+AQ59</f>
        <v>9001</v>
      </c>
      <c r="AX59" s="7">
        <f>E59+H59+K59+N59+Q59+T59+W59+Z59+AC59+AF59+AI59+AL59+AU59+AO59+AR59</f>
        <v>56</v>
      </c>
      <c r="AY59" s="50">
        <f>F59+I59+L59+O59+R59+U59+X59+AA59+AD59+AG59+AJ59+AM59+AV59+AP59+AS59</f>
        <v>65</v>
      </c>
      <c r="AZ59" s="12">
        <f>AW59/AX59</f>
        <v>160.73214285714286</v>
      </c>
      <c r="BA59" s="51">
        <f>AY59/(AX59*2)</f>
        <v>0.5803571428571429</v>
      </c>
      <c r="BB59" s="5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1:77" ht="15.75">
      <c r="A60" s="65">
        <v>33</v>
      </c>
      <c r="B60" s="44" t="s">
        <v>73</v>
      </c>
      <c r="C60" s="45" t="s">
        <v>36</v>
      </c>
      <c r="D60" s="46"/>
      <c r="E60" s="47"/>
      <c r="F60" s="48"/>
      <c r="G60" s="46">
        <v>712</v>
      </c>
      <c r="H60" s="47">
        <v>4</v>
      </c>
      <c r="I60" s="48">
        <v>5</v>
      </c>
      <c r="J60" s="49">
        <v>669</v>
      </c>
      <c r="K60" s="47">
        <v>4</v>
      </c>
      <c r="L60" s="49">
        <v>5</v>
      </c>
      <c r="M60" s="46">
        <v>559</v>
      </c>
      <c r="N60" s="47">
        <v>4</v>
      </c>
      <c r="O60" s="48">
        <v>4</v>
      </c>
      <c r="P60" s="49">
        <v>724</v>
      </c>
      <c r="Q60" s="47">
        <v>4</v>
      </c>
      <c r="R60" s="49">
        <v>8</v>
      </c>
      <c r="S60" s="46">
        <v>687</v>
      </c>
      <c r="T60" s="47">
        <v>4</v>
      </c>
      <c r="U60" s="48">
        <v>4</v>
      </c>
      <c r="V60" s="49">
        <v>642</v>
      </c>
      <c r="W60" s="47">
        <v>4</v>
      </c>
      <c r="X60" s="49">
        <v>2</v>
      </c>
      <c r="Y60" s="46">
        <v>634</v>
      </c>
      <c r="Z60" s="47">
        <v>4</v>
      </c>
      <c r="AA60" s="48">
        <v>6</v>
      </c>
      <c r="AB60" s="46"/>
      <c r="AC60" s="47"/>
      <c r="AD60" s="48"/>
      <c r="AE60" s="49">
        <v>608</v>
      </c>
      <c r="AF60" s="47">
        <v>4</v>
      </c>
      <c r="AG60" s="49">
        <v>4</v>
      </c>
      <c r="AH60" s="46">
        <v>654</v>
      </c>
      <c r="AI60" s="47">
        <v>4</v>
      </c>
      <c r="AJ60" s="48">
        <v>6</v>
      </c>
      <c r="AK60" s="49">
        <v>612</v>
      </c>
      <c r="AL60" s="47">
        <v>4</v>
      </c>
      <c r="AM60" s="48">
        <v>6</v>
      </c>
      <c r="AN60" s="46">
        <v>674</v>
      </c>
      <c r="AO60" s="47">
        <v>4</v>
      </c>
      <c r="AP60" s="48">
        <v>2</v>
      </c>
      <c r="AQ60" s="46">
        <v>668</v>
      </c>
      <c r="AR60" s="47">
        <v>4</v>
      </c>
      <c r="AS60" s="49">
        <v>6</v>
      </c>
      <c r="AT60" s="46">
        <v>515</v>
      </c>
      <c r="AU60" s="47">
        <v>4</v>
      </c>
      <c r="AV60" s="48">
        <v>4</v>
      </c>
      <c r="AW60" s="10">
        <f>D60+G60+J60+M60+P60+S60+V60+Y60+AB60+AE60+AH60+AK60+AT60+AN60+AQ60</f>
        <v>8358</v>
      </c>
      <c r="AX60" s="7">
        <f>E60+H60+K60+N60+Q60+T60+W60+Z60+AC60+AF60+AI60+AL60+AU60+AO60+AR60</f>
        <v>52</v>
      </c>
      <c r="AY60" s="50">
        <f>F60+I60+L60+O60+R60+U60+X60+AA60+AD60+AG60+AJ60+AM60+AV60+AP60+AS60</f>
        <v>62</v>
      </c>
      <c r="AZ60" s="12">
        <f>AW60/AX60</f>
        <v>160.73076923076923</v>
      </c>
      <c r="BA60" s="51">
        <f>AY60/(AX60*2)</f>
        <v>0.5961538461538461</v>
      </c>
      <c r="BB60" s="5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77" ht="15.75">
      <c r="A61" s="68">
        <v>34</v>
      </c>
      <c r="B61" s="78" t="s">
        <v>79</v>
      </c>
      <c r="C61" s="45" t="s">
        <v>31</v>
      </c>
      <c r="D61" s="46"/>
      <c r="E61" s="47"/>
      <c r="F61" s="48"/>
      <c r="G61" s="46">
        <v>668</v>
      </c>
      <c r="H61" s="47">
        <v>4</v>
      </c>
      <c r="I61" s="48">
        <v>4</v>
      </c>
      <c r="J61" s="49"/>
      <c r="K61" s="47"/>
      <c r="L61" s="49"/>
      <c r="M61" s="46"/>
      <c r="N61" s="47"/>
      <c r="O61" s="48"/>
      <c r="P61" s="49"/>
      <c r="Q61" s="47"/>
      <c r="R61" s="49"/>
      <c r="S61" s="46"/>
      <c r="T61" s="47"/>
      <c r="U61" s="48"/>
      <c r="V61" s="49"/>
      <c r="W61" s="47"/>
      <c r="X61" s="49"/>
      <c r="Y61" s="46">
        <v>620</v>
      </c>
      <c r="Z61" s="47">
        <v>4</v>
      </c>
      <c r="AA61" s="48">
        <v>8</v>
      </c>
      <c r="AB61" s="46">
        <v>638</v>
      </c>
      <c r="AC61" s="47">
        <v>4</v>
      </c>
      <c r="AD61" s="48">
        <v>4</v>
      </c>
      <c r="AE61" s="49"/>
      <c r="AF61" s="47"/>
      <c r="AG61" s="49"/>
      <c r="AH61" s="46">
        <v>651</v>
      </c>
      <c r="AI61" s="47">
        <v>4</v>
      </c>
      <c r="AJ61" s="48">
        <v>2</v>
      </c>
      <c r="AK61" s="49">
        <v>633</v>
      </c>
      <c r="AL61" s="47">
        <v>4</v>
      </c>
      <c r="AM61" s="48">
        <v>2</v>
      </c>
      <c r="AN61" s="46"/>
      <c r="AO61" s="47"/>
      <c r="AP61" s="48"/>
      <c r="AQ61" s="46"/>
      <c r="AR61" s="47"/>
      <c r="AS61" s="49"/>
      <c r="AT61" s="46"/>
      <c r="AU61" s="47"/>
      <c r="AV61" s="48"/>
      <c r="AW61" s="10">
        <f>D61+G61+J61+M61+P61+S61+V61+Y61+AB61+AE61+AH61+AK61+AT61+AN61+AQ61</f>
        <v>3210</v>
      </c>
      <c r="AX61" s="7">
        <f>E61+H61+K61+N61+Q61+T61+W61+Z61+AC61+AF61+AI61+AL61+AU61+AO61+AR61</f>
        <v>20</v>
      </c>
      <c r="AY61" s="50">
        <f>F61+I61+L61+O61+R61+U61+X61+AA61+AD61+AG61+AJ61+AM61+AV61+AP61+AS61</f>
        <v>20</v>
      </c>
      <c r="AZ61" s="12">
        <f>AW61/AX61</f>
        <v>160.5</v>
      </c>
      <c r="BA61" s="51">
        <f>AY61/(AX61*2)</f>
        <v>0.5</v>
      </c>
      <c r="BB61" s="5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1:77" ht="15.75">
      <c r="A62" s="68">
        <v>35</v>
      </c>
      <c r="B62" s="44" t="s">
        <v>78</v>
      </c>
      <c r="C62" s="45" t="s">
        <v>29</v>
      </c>
      <c r="D62" s="73">
        <v>650</v>
      </c>
      <c r="E62" s="73">
        <v>4</v>
      </c>
      <c r="F62" s="74">
        <v>6</v>
      </c>
      <c r="G62" s="73">
        <v>584</v>
      </c>
      <c r="H62" s="73">
        <v>4</v>
      </c>
      <c r="I62" s="74">
        <v>2</v>
      </c>
      <c r="J62" s="73">
        <v>647</v>
      </c>
      <c r="K62" s="73">
        <v>4</v>
      </c>
      <c r="L62" s="74">
        <v>4</v>
      </c>
      <c r="M62" s="73">
        <v>694</v>
      </c>
      <c r="N62" s="73">
        <v>4</v>
      </c>
      <c r="O62" s="74">
        <v>4</v>
      </c>
      <c r="P62" s="73">
        <v>603</v>
      </c>
      <c r="Q62" s="73">
        <v>4</v>
      </c>
      <c r="R62" s="74">
        <v>4</v>
      </c>
      <c r="S62" s="73">
        <v>725</v>
      </c>
      <c r="T62" s="73">
        <v>4</v>
      </c>
      <c r="U62" s="74">
        <v>4</v>
      </c>
      <c r="V62" s="73">
        <v>614</v>
      </c>
      <c r="W62" s="73">
        <v>4</v>
      </c>
      <c r="X62" s="74">
        <v>6</v>
      </c>
      <c r="Y62" s="73">
        <v>568</v>
      </c>
      <c r="Z62" s="73">
        <v>4</v>
      </c>
      <c r="AA62" s="74">
        <v>2</v>
      </c>
      <c r="AB62" s="73">
        <v>668</v>
      </c>
      <c r="AC62" s="73">
        <v>4</v>
      </c>
      <c r="AD62" s="74">
        <v>2</v>
      </c>
      <c r="AE62" s="49">
        <v>716</v>
      </c>
      <c r="AF62" s="47">
        <v>4</v>
      </c>
      <c r="AG62" s="74">
        <v>6</v>
      </c>
      <c r="AH62" s="73">
        <v>591</v>
      </c>
      <c r="AI62" s="73">
        <v>4</v>
      </c>
      <c r="AJ62" s="74">
        <v>6</v>
      </c>
      <c r="AK62" s="73">
        <v>698</v>
      </c>
      <c r="AL62" s="73">
        <v>4</v>
      </c>
      <c r="AM62" s="74">
        <v>4</v>
      </c>
      <c r="AN62" s="75">
        <v>602</v>
      </c>
      <c r="AO62" s="73">
        <v>4</v>
      </c>
      <c r="AP62" s="74">
        <v>6</v>
      </c>
      <c r="AQ62" s="75">
        <v>621</v>
      </c>
      <c r="AR62" s="73">
        <v>4</v>
      </c>
      <c r="AS62" s="74">
        <v>2</v>
      </c>
      <c r="AT62" s="73"/>
      <c r="AU62" s="73"/>
      <c r="AV62" s="74"/>
      <c r="AW62" s="10">
        <f>D62+G62+J62+M62+P62+S62+V62+Y62+AB62+AE62+AH62+AK62+AT62+AN62+AQ62</f>
        <v>8981</v>
      </c>
      <c r="AX62" s="7">
        <f>E62+H62+K62+N62+Q62+T62+W62+Z62+AC62+AF62+AI62+AL62+AU62+AO62+AR62</f>
        <v>56</v>
      </c>
      <c r="AY62" s="50">
        <f>F62+I62+L62+O62+R62+U62+X62+AA62+AD62+AG62+AJ62+AM62+AV62+AP62+AS62</f>
        <v>58</v>
      </c>
      <c r="AZ62" s="12">
        <f>AW62/AX62</f>
        <v>160.375</v>
      </c>
      <c r="BA62" s="51">
        <f>AY62/(AX62*2)</f>
        <v>0.5178571428571429</v>
      </c>
      <c r="BB62" s="5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</row>
    <row r="63" spans="1:77" ht="15.75">
      <c r="A63" s="68">
        <v>36</v>
      </c>
      <c r="B63" s="44" t="s">
        <v>77</v>
      </c>
      <c r="C63" s="45" t="s">
        <v>33</v>
      </c>
      <c r="D63" s="73"/>
      <c r="E63" s="73"/>
      <c r="F63" s="74"/>
      <c r="G63" s="73"/>
      <c r="H63" s="73"/>
      <c r="I63" s="74"/>
      <c r="J63" s="73"/>
      <c r="K63" s="73"/>
      <c r="L63" s="74"/>
      <c r="M63" s="73"/>
      <c r="N63" s="73"/>
      <c r="O63" s="74"/>
      <c r="P63" s="73"/>
      <c r="Q63" s="73"/>
      <c r="R63" s="74"/>
      <c r="S63" s="73"/>
      <c r="T63" s="73"/>
      <c r="U63" s="74"/>
      <c r="V63" s="73"/>
      <c r="W63" s="73"/>
      <c r="X63" s="74"/>
      <c r="Y63" s="73">
        <v>693</v>
      </c>
      <c r="Z63" s="73">
        <v>4</v>
      </c>
      <c r="AA63" s="74">
        <v>6</v>
      </c>
      <c r="AB63" s="75">
        <v>660</v>
      </c>
      <c r="AC63" s="73">
        <v>4</v>
      </c>
      <c r="AD63" s="74">
        <v>4</v>
      </c>
      <c r="AE63" s="49">
        <v>597</v>
      </c>
      <c r="AF63" s="47">
        <v>4</v>
      </c>
      <c r="AG63" s="74">
        <v>6</v>
      </c>
      <c r="AH63" s="73">
        <v>645</v>
      </c>
      <c r="AI63" s="73">
        <v>4</v>
      </c>
      <c r="AJ63" s="74">
        <v>2</v>
      </c>
      <c r="AK63" s="73">
        <v>578</v>
      </c>
      <c r="AL63" s="73">
        <v>4</v>
      </c>
      <c r="AM63" s="74">
        <v>2</v>
      </c>
      <c r="AN63" s="75">
        <v>693</v>
      </c>
      <c r="AO63" s="73">
        <v>4</v>
      </c>
      <c r="AP63" s="74">
        <v>2</v>
      </c>
      <c r="AQ63" s="75">
        <v>741</v>
      </c>
      <c r="AR63" s="73">
        <v>4</v>
      </c>
      <c r="AS63" s="74">
        <v>8</v>
      </c>
      <c r="AT63" s="73">
        <v>522</v>
      </c>
      <c r="AU63" s="73">
        <v>4</v>
      </c>
      <c r="AV63" s="74">
        <v>2</v>
      </c>
      <c r="AW63" s="10">
        <f>D63+G63+J63+M63+P63+S63+V63+Y63+AB63+AE63+AH63+AK63+AT63+AN63+AQ63</f>
        <v>5129</v>
      </c>
      <c r="AX63" s="7">
        <f>E63+H63+K63+N63+Q63+T63+W63+Z63+AC63+AF63+AI63+AL63+AU63+AO63+AR63</f>
        <v>32</v>
      </c>
      <c r="AY63" s="50">
        <f>F63+I63+L63+O63+R63+U63+X63+AA63+AD63+AG63+AJ63+AM63+AV63+AP63+AS63</f>
        <v>32</v>
      </c>
      <c r="AZ63" s="12">
        <f>AW63/AX63</f>
        <v>160.28125</v>
      </c>
      <c r="BA63" s="51">
        <f>AY63/(AX63*2)</f>
        <v>0.5</v>
      </c>
      <c r="BB63" s="5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</row>
    <row r="64" spans="1:77" ht="15.75">
      <c r="A64" s="68">
        <v>37</v>
      </c>
      <c r="B64" s="70" t="s">
        <v>69</v>
      </c>
      <c r="C64" s="77" t="s">
        <v>30</v>
      </c>
      <c r="D64" s="63">
        <v>571</v>
      </c>
      <c r="E64" s="58">
        <v>4</v>
      </c>
      <c r="F64" s="64">
        <v>8</v>
      </c>
      <c r="G64" s="63"/>
      <c r="H64" s="58"/>
      <c r="I64" s="64"/>
      <c r="J64" s="57"/>
      <c r="K64" s="58"/>
      <c r="L64" s="57"/>
      <c r="M64" s="63">
        <v>726</v>
      </c>
      <c r="N64" s="58">
        <v>4</v>
      </c>
      <c r="O64" s="64">
        <v>4</v>
      </c>
      <c r="P64" s="57">
        <v>633</v>
      </c>
      <c r="Q64" s="58">
        <v>4</v>
      </c>
      <c r="R64" s="57">
        <v>4</v>
      </c>
      <c r="S64" s="63"/>
      <c r="T64" s="58"/>
      <c r="U64" s="64"/>
      <c r="V64" s="57"/>
      <c r="W64" s="58"/>
      <c r="X64" s="57"/>
      <c r="Y64" s="63"/>
      <c r="Z64" s="58"/>
      <c r="AA64" s="64"/>
      <c r="AB64" s="63">
        <v>627</v>
      </c>
      <c r="AC64" s="58">
        <v>4</v>
      </c>
      <c r="AD64" s="64">
        <v>4</v>
      </c>
      <c r="AE64" s="57">
        <v>647</v>
      </c>
      <c r="AF64" s="58">
        <v>4</v>
      </c>
      <c r="AG64" s="57">
        <v>4</v>
      </c>
      <c r="AH64" s="63"/>
      <c r="AI64" s="58"/>
      <c r="AJ64" s="64"/>
      <c r="AK64" s="57">
        <v>733</v>
      </c>
      <c r="AL64" s="58">
        <v>4</v>
      </c>
      <c r="AM64" s="64">
        <v>8</v>
      </c>
      <c r="AN64" s="63"/>
      <c r="AO64" s="58"/>
      <c r="AP64" s="64"/>
      <c r="AQ64" s="63">
        <v>592</v>
      </c>
      <c r="AR64" s="58">
        <v>4</v>
      </c>
      <c r="AS64" s="57">
        <v>4</v>
      </c>
      <c r="AT64" s="63">
        <v>559</v>
      </c>
      <c r="AU64" s="58">
        <v>4</v>
      </c>
      <c r="AV64" s="64">
        <v>2</v>
      </c>
      <c r="AW64" s="10">
        <f>D64+G64+J64+M64+P64+S64+V64+Y64+AB64+AE64+AH64+AK64+AT64+AN64+AQ64</f>
        <v>5088</v>
      </c>
      <c r="AX64" s="7">
        <f>E64+H64+K64+N64+Q64+T64+W64+Z64+AC64+AF64+AI64+AL64+AU64+AO64+AR64</f>
        <v>32</v>
      </c>
      <c r="AY64" s="50">
        <f>F64+I64+L64+O64+R64+U64+X64+AA64+AD64+AG64+AJ64+AM64+AV64+AP64+AS64</f>
        <v>38</v>
      </c>
      <c r="AZ64" s="12">
        <f>AW64/AX64</f>
        <v>159</v>
      </c>
      <c r="BA64" s="51">
        <f>AY64/(AX64*2)</f>
        <v>0.59375</v>
      </c>
      <c r="BB64" s="5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</row>
    <row r="65" spans="1:77" ht="15.75">
      <c r="A65" s="69">
        <v>38</v>
      </c>
      <c r="B65" s="44" t="s">
        <v>80</v>
      </c>
      <c r="C65" s="45" t="s">
        <v>33</v>
      </c>
      <c r="D65" s="46">
        <v>643</v>
      </c>
      <c r="E65" s="47">
        <v>4</v>
      </c>
      <c r="F65" s="48">
        <v>6</v>
      </c>
      <c r="G65" s="46">
        <v>625</v>
      </c>
      <c r="H65" s="47">
        <v>4</v>
      </c>
      <c r="I65" s="48">
        <v>6</v>
      </c>
      <c r="J65" s="49"/>
      <c r="K65" s="47"/>
      <c r="L65" s="49"/>
      <c r="M65" s="46"/>
      <c r="N65" s="47"/>
      <c r="O65" s="48"/>
      <c r="P65" s="49">
        <v>611</v>
      </c>
      <c r="Q65" s="47">
        <v>4</v>
      </c>
      <c r="R65" s="49">
        <v>4</v>
      </c>
      <c r="S65" s="46"/>
      <c r="T65" s="47"/>
      <c r="U65" s="48"/>
      <c r="V65" s="49"/>
      <c r="W65" s="47"/>
      <c r="X65" s="49"/>
      <c r="Y65" s="46"/>
      <c r="Z65" s="47"/>
      <c r="AA65" s="48"/>
      <c r="AB65" s="46">
        <v>583</v>
      </c>
      <c r="AC65" s="47">
        <v>4</v>
      </c>
      <c r="AD65" s="48">
        <v>2</v>
      </c>
      <c r="AE65" s="49"/>
      <c r="AF65" s="47"/>
      <c r="AG65" s="49"/>
      <c r="AH65" s="46">
        <v>766</v>
      </c>
      <c r="AI65" s="47">
        <v>4</v>
      </c>
      <c r="AJ65" s="48">
        <v>4</v>
      </c>
      <c r="AK65" s="49">
        <v>629</v>
      </c>
      <c r="AL65" s="47">
        <v>4</v>
      </c>
      <c r="AM65" s="48">
        <v>2</v>
      </c>
      <c r="AN65" s="46">
        <v>617</v>
      </c>
      <c r="AO65" s="47">
        <v>4</v>
      </c>
      <c r="AP65" s="48">
        <v>2</v>
      </c>
      <c r="AQ65" s="46">
        <v>670</v>
      </c>
      <c r="AR65" s="47">
        <v>4</v>
      </c>
      <c r="AS65" s="49">
        <v>6</v>
      </c>
      <c r="AT65" s="46">
        <v>568</v>
      </c>
      <c r="AU65" s="47">
        <v>4</v>
      </c>
      <c r="AV65" s="48">
        <v>2</v>
      </c>
      <c r="AW65" s="10">
        <f>D65+G65+J65+M65+P65+S65+V65+Y65+AB65+AE65+AH65+AK65+AT65+AN65+AQ65</f>
        <v>5712</v>
      </c>
      <c r="AX65" s="7">
        <f>E65+H65+K65+N65+Q65+T65+W65+Z65+AC65+AF65+AI65+AL65+AU65+AO65+AR65</f>
        <v>36</v>
      </c>
      <c r="AY65" s="50">
        <f>F65+I65+L65+O65+R65+U65+X65+AA65+AD65+AG65+AJ65+AM65+AV65+AP65+AS65</f>
        <v>34</v>
      </c>
      <c r="AZ65" s="12">
        <f>AW65/AX65</f>
        <v>158.66666666666666</v>
      </c>
      <c r="BA65" s="51">
        <f>AY65/(AX65*2)</f>
        <v>0.4722222222222222</v>
      </c>
      <c r="BB65" s="5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</row>
    <row r="66" spans="1:77" ht="15.75">
      <c r="A66" s="65">
        <v>39</v>
      </c>
      <c r="B66" s="70" t="s">
        <v>82</v>
      </c>
      <c r="C66" s="45" t="s">
        <v>34</v>
      </c>
      <c r="D66" s="63">
        <v>613</v>
      </c>
      <c r="E66" s="58">
        <v>4</v>
      </c>
      <c r="F66" s="64">
        <v>6</v>
      </c>
      <c r="G66" s="63">
        <v>647</v>
      </c>
      <c r="H66" s="58">
        <v>4</v>
      </c>
      <c r="I66" s="64">
        <v>2</v>
      </c>
      <c r="J66" s="57">
        <v>562</v>
      </c>
      <c r="K66" s="58">
        <v>4</v>
      </c>
      <c r="L66" s="57">
        <v>0</v>
      </c>
      <c r="M66" s="63">
        <v>637</v>
      </c>
      <c r="N66" s="58">
        <v>4</v>
      </c>
      <c r="O66" s="64">
        <v>6</v>
      </c>
      <c r="P66" s="57">
        <v>631</v>
      </c>
      <c r="Q66" s="58">
        <v>4</v>
      </c>
      <c r="R66" s="57">
        <v>2</v>
      </c>
      <c r="S66" s="63">
        <v>434</v>
      </c>
      <c r="T66" s="58">
        <v>3</v>
      </c>
      <c r="U66" s="64">
        <v>0</v>
      </c>
      <c r="V66" s="57">
        <v>593</v>
      </c>
      <c r="W66" s="58">
        <v>4</v>
      </c>
      <c r="X66" s="57">
        <v>6</v>
      </c>
      <c r="Y66" s="63">
        <v>630</v>
      </c>
      <c r="Z66" s="58">
        <v>4</v>
      </c>
      <c r="AA66" s="64">
        <v>0</v>
      </c>
      <c r="AB66" s="63">
        <v>796</v>
      </c>
      <c r="AC66" s="58">
        <v>4</v>
      </c>
      <c r="AD66" s="64">
        <v>6</v>
      </c>
      <c r="AE66" s="57">
        <v>560</v>
      </c>
      <c r="AF66" s="58">
        <v>4</v>
      </c>
      <c r="AG66" s="57">
        <v>2</v>
      </c>
      <c r="AH66" s="63"/>
      <c r="AI66" s="58"/>
      <c r="AJ66" s="64"/>
      <c r="AK66" s="57">
        <v>650</v>
      </c>
      <c r="AL66" s="58">
        <v>4</v>
      </c>
      <c r="AM66" s="64">
        <v>6</v>
      </c>
      <c r="AN66" s="63">
        <v>723</v>
      </c>
      <c r="AO66" s="58">
        <v>4</v>
      </c>
      <c r="AP66" s="64">
        <v>6</v>
      </c>
      <c r="AQ66" s="63">
        <v>637</v>
      </c>
      <c r="AR66" s="58">
        <v>4</v>
      </c>
      <c r="AS66" s="57">
        <v>6</v>
      </c>
      <c r="AT66" s="63">
        <v>606</v>
      </c>
      <c r="AU66" s="58">
        <v>4</v>
      </c>
      <c r="AV66" s="64">
        <v>2</v>
      </c>
      <c r="AW66" s="10">
        <f>D66+G66+J66+M66+P66+S66+V66+Y66+AB66+AE66+AH66+AK66+AT66+AN66+AQ66</f>
        <v>8719</v>
      </c>
      <c r="AX66" s="7">
        <f>E66+H66+K66+N66+Q66+T66+W66+Z66+AC66+AF66+AI66+AL66+AU66+AO66+AR66</f>
        <v>55</v>
      </c>
      <c r="AY66" s="50">
        <f>F66+I66+L66+O66+R66+U66+X66+AA66+AD66+AG66+AJ66+AM66+AV66+AP66+AS66</f>
        <v>50</v>
      </c>
      <c r="AZ66" s="12">
        <f>AW66/AX66</f>
        <v>158.52727272727273</v>
      </c>
      <c r="BA66" s="51">
        <f>AY66/(AX66*2)</f>
        <v>0.45454545454545453</v>
      </c>
      <c r="BB66" s="5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</row>
    <row r="67" spans="1:77" ht="15.75">
      <c r="A67" s="65">
        <v>40</v>
      </c>
      <c r="B67" s="44" t="s">
        <v>87</v>
      </c>
      <c r="C67" s="45" t="s">
        <v>37</v>
      </c>
      <c r="D67" s="73"/>
      <c r="E67" s="73"/>
      <c r="F67" s="74"/>
      <c r="G67" s="73">
        <v>634</v>
      </c>
      <c r="H67" s="73">
        <v>4</v>
      </c>
      <c r="I67" s="74">
        <v>2</v>
      </c>
      <c r="J67" s="73">
        <v>697</v>
      </c>
      <c r="K67" s="73">
        <v>4</v>
      </c>
      <c r="L67" s="74">
        <v>4</v>
      </c>
      <c r="M67" s="73">
        <v>681</v>
      </c>
      <c r="N67" s="73">
        <v>4</v>
      </c>
      <c r="O67" s="74">
        <v>6</v>
      </c>
      <c r="P67" s="73">
        <v>597</v>
      </c>
      <c r="Q67" s="73">
        <v>4</v>
      </c>
      <c r="R67" s="74">
        <v>2</v>
      </c>
      <c r="S67" s="73">
        <v>581</v>
      </c>
      <c r="T67" s="73">
        <v>4</v>
      </c>
      <c r="U67" s="74">
        <v>6</v>
      </c>
      <c r="V67" s="73">
        <v>597</v>
      </c>
      <c r="W67" s="73">
        <v>4</v>
      </c>
      <c r="X67" s="74">
        <v>4</v>
      </c>
      <c r="Y67" s="73"/>
      <c r="Z67" s="73"/>
      <c r="AA67" s="74"/>
      <c r="AB67" s="75">
        <v>579</v>
      </c>
      <c r="AC67" s="73">
        <v>4</v>
      </c>
      <c r="AD67" s="74">
        <v>2</v>
      </c>
      <c r="AE67" s="49">
        <v>605</v>
      </c>
      <c r="AF67" s="47">
        <v>4</v>
      </c>
      <c r="AG67" s="74">
        <v>4</v>
      </c>
      <c r="AH67" s="73">
        <v>716</v>
      </c>
      <c r="AI67" s="73">
        <v>4</v>
      </c>
      <c r="AJ67" s="74">
        <v>4</v>
      </c>
      <c r="AK67" s="73">
        <v>559</v>
      </c>
      <c r="AL67" s="73">
        <v>4</v>
      </c>
      <c r="AM67" s="74">
        <v>6</v>
      </c>
      <c r="AN67" s="75">
        <v>668</v>
      </c>
      <c r="AO67" s="73">
        <v>4</v>
      </c>
      <c r="AP67" s="74">
        <v>4</v>
      </c>
      <c r="AQ67" s="75">
        <v>577</v>
      </c>
      <c r="AR67" s="73">
        <v>4</v>
      </c>
      <c r="AS67" s="74">
        <v>4</v>
      </c>
      <c r="AT67" s="73">
        <v>658</v>
      </c>
      <c r="AU67" s="73">
        <v>4</v>
      </c>
      <c r="AV67" s="74">
        <v>8</v>
      </c>
      <c r="AW67" s="10">
        <f>D67+G67+J67+M67+P67+S67+V67+Y67+AB67+AE67+AH67+AK67+AT67+AN67+AQ67</f>
        <v>8149</v>
      </c>
      <c r="AX67" s="7">
        <f>E67+H67+K67+N67+Q67+T67+W67+Z67+AC67+AF67+AI67+AL67+AU67+AO67+AR67</f>
        <v>52</v>
      </c>
      <c r="AY67" s="50">
        <f>F67+I67+L67+O67+R67+U67+X67+AA67+AD67+AG67+AJ67+AM67+AV67+AP67+AS67</f>
        <v>56</v>
      </c>
      <c r="AZ67" s="12">
        <f>AW67/AX67</f>
        <v>156.71153846153845</v>
      </c>
      <c r="BA67" s="51">
        <f>AY67/(AX67*2)</f>
        <v>0.5384615384615384</v>
      </c>
      <c r="BB67" s="5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</row>
    <row r="68" spans="1:77" ht="15.75">
      <c r="A68" s="65">
        <v>41</v>
      </c>
      <c r="B68" s="70" t="s">
        <v>88</v>
      </c>
      <c r="C68" s="79" t="s">
        <v>32</v>
      </c>
      <c r="D68" s="55">
        <v>688</v>
      </c>
      <c r="E68" s="55">
        <v>4</v>
      </c>
      <c r="F68" s="56">
        <v>6</v>
      </c>
      <c r="G68" s="55">
        <v>645</v>
      </c>
      <c r="H68" s="55">
        <v>4</v>
      </c>
      <c r="I68" s="56">
        <v>4</v>
      </c>
      <c r="J68" s="55">
        <v>617</v>
      </c>
      <c r="K68" s="55">
        <v>4</v>
      </c>
      <c r="L68" s="56">
        <v>2</v>
      </c>
      <c r="M68" s="55">
        <v>632</v>
      </c>
      <c r="N68" s="55">
        <v>4</v>
      </c>
      <c r="O68" s="56">
        <v>6</v>
      </c>
      <c r="P68" s="55"/>
      <c r="Q68" s="55"/>
      <c r="R68" s="56"/>
      <c r="S68" s="55">
        <v>693</v>
      </c>
      <c r="T68" s="55">
        <v>4</v>
      </c>
      <c r="U68" s="56">
        <v>6</v>
      </c>
      <c r="V68" s="55">
        <v>562</v>
      </c>
      <c r="W68" s="55">
        <v>4</v>
      </c>
      <c r="X68" s="56">
        <v>2</v>
      </c>
      <c r="Y68" s="55">
        <v>639</v>
      </c>
      <c r="Z68" s="55">
        <v>4</v>
      </c>
      <c r="AA68" s="56">
        <v>2</v>
      </c>
      <c r="AB68" s="55">
        <v>545</v>
      </c>
      <c r="AC68" s="55">
        <v>4</v>
      </c>
      <c r="AD68" s="56">
        <v>1</v>
      </c>
      <c r="AE68" s="57">
        <v>566</v>
      </c>
      <c r="AF68" s="58">
        <v>4</v>
      </c>
      <c r="AG68" s="56">
        <v>2</v>
      </c>
      <c r="AH68" s="55">
        <v>675</v>
      </c>
      <c r="AI68" s="55">
        <v>4</v>
      </c>
      <c r="AJ68" s="56">
        <v>2</v>
      </c>
      <c r="AK68" s="55">
        <v>611</v>
      </c>
      <c r="AL68" s="55">
        <v>4</v>
      </c>
      <c r="AM68" s="56">
        <v>4</v>
      </c>
      <c r="AN68" s="59">
        <v>616</v>
      </c>
      <c r="AO68" s="55">
        <v>4</v>
      </c>
      <c r="AP68" s="56">
        <v>4</v>
      </c>
      <c r="AQ68" s="59">
        <v>598</v>
      </c>
      <c r="AR68" s="55">
        <v>4</v>
      </c>
      <c r="AS68" s="56">
        <v>4</v>
      </c>
      <c r="AT68" s="55">
        <v>670</v>
      </c>
      <c r="AU68" s="55">
        <v>4</v>
      </c>
      <c r="AV68" s="56">
        <v>6</v>
      </c>
      <c r="AW68" s="10">
        <f>D68+G68+J68+M68+P68+S68+V68+Y68+AB68+AE68+AH68+AK68+AT68+AN68+AQ68</f>
        <v>8757</v>
      </c>
      <c r="AX68" s="7">
        <f>E68+H68+K68+N68+Q68+T68+W68+Z68+AC68+AF68+AI68+AL68+AU68+AO68+AR68</f>
        <v>56</v>
      </c>
      <c r="AY68" s="50">
        <f>F68+I68+L68+O68+R68+U68+X68+AA68+AD68+AG68+AJ68+AM68+AV68+AP68+AS68</f>
        <v>51</v>
      </c>
      <c r="AZ68" s="12">
        <f>AW68/AX68</f>
        <v>156.375</v>
      </c>
      <c r="BA68" s="51">
        <f>AY68/(AX68*2)</f>
        <v>0.45535714285714285</v>
      </c>
      <c r="BB68" s="5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</row>
    <row r="69" spans="1:77" ht="15.75">
      <c r="A69" s="68">
        <v>42</v>
      </c>
      <c r="B69" s="70" t="s">
        <v>83</v>
      </c>
      <c r="C69" s="45" t="s">
        <v>39</v>
      </c>
      <c r="D69" s="46"/>
      <c r="E69" s="47"/>
      <c r="F69" s="48"/>
      <c r="G69" s="46">
        <v>629</v>
      </c>
      <c r="H69" s="47">
        <v>4</v>
      </c>
      <c r="I69" s="48">
        <v>6</v>
      </c>
      <c r="J69" s="49">
        <v>675</v>
      </c>
      <c r="K69" s="47">
        <v>4</v>
      </c>
      <c r="L69" s="49">
        <v>2</v>
      </c>
      <c r="M69" s="46">
        <v>601</v>
      </c>
      <c r="N69" s="47">
        <v>4</v>
      </c>
      <c r="O69" s="48">
        <v>4</v>
      </c>
      <c r="P69" s="49">
        <v>570</v>
      </c>
      <c r="Q69" s="47">
        <v>4</v>
      </c>
      <c r="R69" s="49">
        <v>2</v>
      </c>
      <c r="S69" s="46">
        <v>646</v>
      </c>
      <c r="T69" s="47">
        <v>4</v>
      </c>
      <c r="U69" s="48">
        <v>6</v>
      </c>
      <c r="V69" s="49">
        <v>618</v>
      </c>
      <c r="W69" s="47">
        <v>4</v>
      </c>
      <c r="X69" s="49">
        <v>4</v>
      </c>
      <c r="Y69" s="46">
        <v>645</v>
      </c>
      <c r="Z69" s="47">
        <v>4</v>
      </c>
      <c r="AA69" s="48">
        <v>4</v>
      </c>
      <c r="AB69" s="46">
        <v>670</v>
      </c>
      <c r="AC69" s="47">
        <v>4</v>
      </c>
      <c r="AD69" s="48">
        <v>6</v>
      </c>
      <c r="AE69" s="46">
        <v>484</v>
      </c>
      <c r="AF69" s="47">
        <v>3</v>
      </c>
      <c r="AG69" s="48">
        <v>4</v>
      </c>
      <c r="AH69" s="46">
        <v>701</v>
      </c>
      <c r="AI69" s="47">
        <v>4</v>
      </c>
      <c r="AJ69" s="48">
        <v>4</v>
      </c>
      <c r="AK69" s="49">
        <v>605</v>
      </c>
      <c r="AL69" s="47">
        <v>4</v>
      </c>
      <c r="AM69" s="48">
        <v>4</v>
      </c>
      <c r="AN69" s="46"/>
      <c r="AO69" s="47"/>
      <c r="AP69" s="48"/>
      <c r="AQ69" s="46">
        <v>663</v>
      </c>
      <c r="AR69" s="47">
        <v>4</v>
      </c>
      <c r="AS69" s="49">
        <v>4</v>
      </c>
      <c r="AT69" s="46">
        <v>468</v>
      </c>
      <c r="AU69" s="47">
        <v>4</v>
      </c>
      <c r="AV69" s="48">
        <v>4</v>
      </c>
      <c r="AW69" s="10">
        <f>D69+G69+J69+M69+P69+S69+V69+Y69+AB69+AE69+AH69+AK69+AT69+AN69+AQ69</f>
        <v>7975</v>
      </c>
      <c r="AX69" s="7">
        <f>E69+H69+K69+N69+Q69+T69+W69+Z69+AC69+AF69+AI69+AL69+AU69+AO69+AR69</f>
        <v>51</v>
      </c>
      <c r="AY69" s="50">
        <f>F69+I69+L69+O69+R69+U69+X69+AA69+AD69+AG69+AJ69+AM69+AV69+AP69+AS69</f>
        <v>54</v>
      </c>
      <c r="AZ69" s="12">
        <f>AW69/AX69</f>
        <v>156.37254901960785</v>
      </c>
      <c r="BA69" s="51">
        <f>AY69/(AX69*2)</f>
        <v>0.5294117647058824</v>
      </c>
      <c r="BB69" s="5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</row>
    <row r="70" spans="1:77" ht="15.75">
      <c r="A70" s="71">
        <v>43</v>
      </c>
      <c r="B70" s="70" t="s">
        <v>85</v>
      </c>
      <c r="C70" s="45" t="s">
        <v>41</v>
      </c>
      <c r="D70" s="46">
        <v>596</v>
      </c>
      <c r="E70" s="47">
        <v>4</v>
      </c>
      <c r="F70" s="48">
        <v>0</v>
      </c>
      <c r="G70" s="46">
        <v>624</v>
      </c>
      <c r="H70" s="47">
        <v>4</v>
      </c>
      <c r="I70" s="48">
        <v>4</v>
      </c>
      <c r="J70" s="49"/>
      <c r="K70" s="47"/>
      <c r="L70" s="49"/>
      <c r="M70" s="46">
        <v>588</v>
      </c>
      <c r="N70" s="47">
        <v>4</v>
      </c>
      <c r="O70" s="48">
        <v>4</v>
      </c>
      <c r="P70" s="49">
        <v>653</v>
      </c>
      <c r="Q70" s="47">
        <v>4</v>
      </c>
      <c r="R70" s="49">
        <v>6</v>
      </c>
      <c r="S70" s="46">
        <v>497</v>
      </c>
      <c r="T70" s="47">
        <v>3</v>
      </c>
      <c r="U70" s="48">
        <v>6</v>
      </c>
      <c r="V70" s="49"/>
      <c r="W70" s="47"/>
      <c r="X70" s="49"/>
      <c r="Y70" s="46">
        <v>496</v>
      </c>
      <c r="Z70" s="47">
        <v>3</v>
      </c>
      <c r="AA70" s="48">
        <v>4</v>
      </c>
      <c r="AB70" s="46">
        <v>667</v>
      </c>
      <c r="AC70" s="47">
        <v>4</v>
      </c>
      <c r="AD70" s="48">
        <v>2</v>
      </c>
      <c r="AE70" s="49">
        <v>593</v>
      </c>
      <c r="AF70" s="47">
        <v>4</v>
      </c>
      <c r="AG70" s="49">
        <v>2</v>
      </c>
      <c r="AH70" s="46">
        <v>689</v>
      </c>
      <c r="AI70" s="47">
        <v>4</v>
      </c>
      <c r="AJ70" s="48">
        <v>4</v>
      </c>
      <c r="AK70" s="49">
        <v>589</v>
      </c>
      <c r="AL70" s="47">
        <v>4</v>
      </c>
      <c r="AM70" s="48">
        <v>4</v>
      </c>
      <c r="AN70" s="46">
        <v>643</v>
      </c>
      <c r="AO70" s="47">
        <v>4</v>
      </c>
      <c r="AP70" s="48">
        <v>8</v>
      </c>
      <c r="AQ70" s="46">
        <v>549</v>
      </c>
      <c r="AR70" s="47">
        <v>4</v>
      </c>
      <c r="AS70" s="49">
        <v>2</v>
      </c>
      <c r="AT70" s="46"/>
      <c r="AU70" s="47"/>
      <c r="AV70" s="48"/>
      <c r="AW70" s="10">
        <f>D70+G70+J70+M70+P70+S70+V70+Y70+AB70+AE70+AH70+AK70+AT70+AN70+AQ70</f>
        <v>7184</v>
      </c>
      <c r="AX70" s="7">
        <f>E70+H70+K70+N70+Q70+T70+W70+Z70+AC70+AF70+AI70+AL70+AU70+AO70+AR70</f>
        <v>46</v>
      </c>
      <c r="AY70" s="50">
        <f>F70+I70+L70+O70+R70+U70+X70+AA70+AD70+AG70+AJ70+AM70+AV70+AP70+AS70</f>
        <v>46</v>
      </c>
      <c r="AZ70" s="12">
        <f>AW70/AX70</f>
        <v>156.17391304347825</v>
      </c>
      <c r="BA70" s="51">
        <f>AY70/(AX70*2)</f>
        <v>0.5</v>
      </c>
      <c r="BB70" s="5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</row>
    <row r="71" spans="1:77" ht="15.75">
      <c r="A71" s="53">
        <v>44</v>
      </c>
      <c r="B71" s="44" t="s">
        <v>86</v>
      </c>
      <c r="C71" s="45" t="s">
        <v>35</v>
      </c>
      <c r="D71" s="63">
        <v>657</v>
      </c>
      <c r="E71" s="58">
        <v>4</v>
      </c>
      <c r="F71" s="64">
        <v>2</v>
      </c>
      <c r="G71" s="63">
        <v>631</v>
      </c>
      <c r="H71" s="58">
        <v>4</v>
      </c>
      <c r="I71" s="64">
        <v>4</v>
      </c>
      <c r="J71" s="57">
        <v>681</v>
      </c>
      <c r="K71" s="58">
        <v>4</v>
      </c>
      <c r="L71" s="57">
        <v>6</v>
      </c>
      <c r="M71" s="63">
        <v>645</v>
      </c>
      <c r="N71" s="58">
        <v>4</v>
      </c>
      <c r="O71" s="64">
        <v>6</v>
      </c>
      <c r="P71" s="57"/>
      <c r="Q71" s="58"/>
      <c r="R71" s="57"/>
      <c r="S71" s="63"/>
      <c r="T71" s="58"/>
      <c r="U71" s="64"/>
      <c r="V71" s="57">
        <v>516</v>
      </c>
      <c r="W71" s="58">
        <v>4</v>
      </c>
      <c r="X71" s="57">
        <v>0</v>
      </c>
      <c r="Y71" s="63">
        <v>605</v>
      </c>
      <c r="Z71" s="58">
        <v>4</v>
      </c>
      <c r="AA71" s="64">
        <v>4</v>
      </c>
      <c r="AB71" s="63">
        <v>637</v>
      </c>
      <c r="AC71" s="58">
        <v>4</v>
      </c>
      <c r="AD71" s="64">
        <v>4</v>
      </c>
      <c r="AE71" s="57">
        <v>548</v>
      </c>
      <c r="AF71" s="58">
        <v>4</v>
      </c>
      <c r="AG71" s="57">
        <v>2</v>
      </c>
      <c r="AH71" s="63">
        <v>651</v>
      </c>
      <c r="AI71" s="58">
        <v>4</v>
      </c>
      <c r="AJ71" s="64">
        <v>4</v>
      </c>
      <c r="AK71" s="57"/>
      <c r="AL71" s="58"/>
      <c r="AM71" s="64"/>
      <c r="AN71" s="63">
        <v>730</v>
      </c>
      <c r="AO71" s="58">
        <v>4</v>
      </c>
      <c r="AP71" s="64">
        <v>6</v>
      </c>
      <c r="AQ71" s="63">
        <v>641</v>
      </c>
      <c r="AR71" s="58">
        <v>4</v>
      </c>
      <c r="AS71" s="57">
        <v>6</v>
      </c>
      <c r="AT71" s="63">
        <v>542</v>
      </c>
      <c r="AU71" s="58">
        <v>4</v>
      </c>
      <c r="AV71" s="64">
        <v>0</v>
      </c>
      <c r="AW71" s="10">
        <f>D71+G71+J71+M71+P71+S71+V71+Y71+AB71+AE71+AH71+AK71+AT71+AN71+AQ71</f>
        <v>7484</v>
      </c>
      <c r="AX71" s="7">
        <f>E71+H71+K71+N71+Q71+T71+W71+Z71+AC71+AF71+AI71+AL71+AU71+AO71+AR71</f>
        <v>48</v>
      </c>
      <c r="AY71" s="50">
        <f>F71+I71+L71+O71+R71+U71+X71+AA71+AD71+AG71+AJ71+AM71+AV71+AP71+AS71</f>
        <v>44</v>
      </c>
      <c r="AZ71" s="12">
        <f>AW71/AX71</f>
        <v>155.91666666666666</v>
      </c>
      <c r="BA71" s="51">
        <f>AY71/(AX71*2)</f>
        <v>0.4583333333333333</v>
      </c>
      <c r="BB71" s="5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</row>
    <row r="72" spans="1:77" ht="15.75">
      <c r="A72" s="53">
        <v>45</v>
      </c>
      <c r="B72" s="70" t="s">
        <v>90</v>
      </c>
      <c r="C72" s="45" t="s">
        <v>36</v>
      </c>
      <c r="D72" s="55">
        <v>593</v>
      </c>
      <c r="E72" s="55">
        <v>4</v>
      </c>
      <c r="F72" s="56">
        <v>0</v>
      </c>
      <c r="G72" s="55">
        <v>564</v>
      </c>
      <c r="H72" s="55">
        <v>4</v>
      </c>
      <c r="I72" s="56">
        <v>6</v>
      </c>
      <c r="J72" s="55">
        <v>663</v>
      </c>
      <c r="K72" s="55">
        <v>4</v>
      </c>
      <c r="L72" s="56">
        <v>2</v>
      </c>
      <c r="M72" s="55">
        <v>619</v>
      </c>
      <c r="N72" s="55">
        <v>4</v>
      </c>
      <c r="O72" s="56">
        <v>6</v>
      </c>
      <c r="P72" s="55">
        <v>613</v>
      </c>
      <c r="Q72" s="55">
        <v>4</v>
      </c>
      <c r="R72" s="56">
        <v>5</v>
      </c>
      <c r="S72" s="55">
        <v>602</v>
      </c>
      <c r="T72" s="55">
        <v>4</v>
      </c>
      <c r="U72" s="56">
        <v>0</v>
      </c>
      <c r="V72" s="55">
        <v>644</v>
      </c>
      <c r="W72" s="55">
        <v>4</v>
      </c>
      <c r="X72" s="56">
        <v>4</v>
      </c>
      <c r="Y72" s="55">
        <v>664</v>
      </c>
      <c r="Z72" s="55">
        <v>4</v>
      </c>
      <c r="AA72" s="56">
        <v>8</v>
      </c>
      <c r="AB72" s="75"/>
      <c r="AC72" s="55"/>
      <c r="AD72" s="56"/>
      <c r="AE72" s="57">
        <v>587</v>
      </c>
      <c r="AF72" s="47">
        <v>4</v>
      </c>
      <c r="AG72" s="56">
        <v>6</v>
      </c>
      <c r="AH72" s="55">
        <v>634</v>
      </c>
      <c r="AI72" s="55">
        <v>4</v>
      </c>
      <c r="AJ72" s="56">
        <v>2</v>
      </c>
      <c r="AK72" s="55">
        <v>604</v>
      </c>
      <c r="AL72" s="55">
        <v>4</v>
      </c>
      <c r="AM72" s="56">
        <v>4</v>
      </c>
      <c r="AN72" s="59"/>
      <c r="AO72" s="55"/>
      <c r="AP72" s="56"/>
      <c r="AQ72" s="59"/>
      <c r="AR72" s="55"/>
      <c r="AS72" s="56"/>
      <c r="AT72" s="55">
        <v>635</v>
      </c>
      <c r="AU72" s="55">
        <v>4</v>
      </c>
      <c r="AV72" s="56">
        <v>4</v>
      </c>
      <c r="AW72" s="10">
        <f>D72+G72+J72+M72+P72+S72+V72+Y72+AB72+AE72+AH72+AK72+AT72+AN72+AQ72</f>
        <v>7422</v>
      </c>
      <c r="AX72" s="7">
        <f>E72+H72+K72+N72+Q72+T72+W72+Z72+AC72+AF72+AI72+AL72+AU72+AO72+AR72</f>
        <v>48</v>
      </c>
      <c r="AY72" s="50">
        <f>F72+I72+L72+O72+R72+U72+X72+AA72+AD72+AG72+AJ72+AM72+AV72+AP72+AS72</f>
        <v>47</v>
      </c>
      <c r="AZ72" s="12">
        <f>AW72/AX72</f>
        <v>154.625</v>
      </c>
      <c r="BA72" s="51">
        <f>AY72/(AX72*2)</f>
        <v>0.4895833333333333</v>
      </c>
      <c r="BB72" s="5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</row>
    <row r="73" spans="1:77" ht="15.75">
      <c r="A73" s="53">
        <v>46</v>
      </c>
      <c r="B73" s="70" t="s">
        <v>91</v>
      </c>
      <c r="C73" s="45" t="s">
        <v>26</v>
      </c>
      <c r="D73" s="46">
        <v>283</v>
      </c>
      <c r="E73" s="47">
        <v>2</v>
      </c>
      <c r="F73" s="48">
        <v>0</v>
      </c>
      <c r="G73" s="46">
        <v>157</v>
      </c>
      <c r="H73" s="47">
        <v>1</v>
      </c>
      <c r="I73" s="48">
        <v>2</v>
      </c>
      <c r="J73" s="49">
        <v>588</v>
      </c>
      <c r="K73" s="47">
        <v>4</v>
      </c>
      <c r="L73" s="49">
        <v>3</v>
      </c>
      <c r="M73" s="46">
        <v>583</v>
      </c>
      <c r="N73" s="47">
        <v>4</v>
      </c>
      <c r="O73" s="48">
        <v>2</v>
      </c>
      <c r="P73" s="49"/>
      <c r="Q73" s="47"/>
      <c r="R73" s="49"/>
      <c r="S73" s="46">
        <v>143</v>
      </c>
      <c r="T73" s="47">
        <v>1</v>
      </c>
      <c r="U73" s="48">
        <v>0</v>
      </c>
      <c r="V73" s="49">
        <v>635</v>
      </c>
      <c r="W73" s="47">
        <v>4</v>
      </c>
      <c r="X73" s="49">
        <v>6</v>
      </c>
      <c r="Y73" s="46"/>
      <c r="Z73" s="47"/>
      <c r="AA73" s="48"/>
      <c r="AB73" s="46">
        <v>587</v>
      </c>
      <c r="AC73" s="47">
        <v>4</v>
      </c>
      <c r="AD73" s="48">
        <v>0</v>
      </c>
      <c r="AE73" s="49"/>
      <c r="AF73" s="47"/>
      <c r="AG73" s="49"/>
      <c r="AH73" s="46">
        <v>165</v>
      </c>
      <c r="AI73" s="47">
        <v>1</v>
      </c>
      <c r="AJ73" s="48">
        <v>0</v>
      </c>
      <c r="AK73" s="49">
        <v>639</v>
      </c>
      <c r="AL73" s="47">
        <v>4</v>
      </c>
      <c r="AM73" s="48">
        <v>2</v>
      </c>
      <c r="AN73" s="46">
        <v>689</v>
      </c>
      <c r="AO73" s="47">
        <v>4</v>
      </c>
      <c r="AP73" s="48">
        <v>4</v>
      </c>
      <c r="AQ73" s="46"/>
      <c r="AR73" s="47"/>
      <c r="AS73" s="49"/>
      <c r="AT73" s="46"/>
      <c r="AU73" s="47"/>
      <c r="AV73" s="48"/>
      <c r="AW73" s="10">
        <f>D73+G73+J73+M73+P73+S73+V73+Y73+AB73+AE73+AH73+AK73+AT73+AN73+AQ73</f>
        <v>4469</v>
      </c>
      <c r="AX73" s="7">
        <f>E73+H73+K73+N73+Q73+T73+W73+Z73+AC73+AF73+AI73+AL73+AU73+AO73+AR73</f>
        <v>29</v>
      </c>
      <c r="AY73" s="50">
        <f>F73+I73+L73+O73+R73+U73+X73+AA73+AD73+AG73+AJ73+AM73+AV73+AP73+AS73</f>
        <v>19</v>
      </c>
      <c r="AZ73" s="12">
        <f>AW73/AX73</f>
        <v>154.10344827586206</v>
      </c>
      <c r="BA73" s="51">
        <f>AY73/(AX73*2)</f>
        <v>0.3275862068965517</v>
      </c>
      <c r="BB73" s="5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</row>
    <row r="74" spans="1:77" ht="15.75">
      <c r="A74" s="53">
        <v>47</v>
      </c>
      <c r="B74" s="44" t="s">
        <v>92</v>
      </c>
      <c r="C74" s="45" t="s">
        <v>50</v>
      </c>
      <c r="D74" s="46">
        <v>595</v>
      </c>
      <c r="E74" s="47">
        <v>4</v>
      </c>
      <c r="F74" s="48">
        <v>4</v>
      </c>
      <c r="G74" s="46">
        <v>677</v>
      </c>
      <c r="H74" s="47">
        <v>4</v>
      </c>
      <c r="I74" s="48">
        <v>6</v>
      </c>
      <c r="J74" s="49">
        <v>715</v>
      </c>
      <c r="K74" s="47">
        <v>4</v>
      </c>
      <c r="L74" s="49">
        <v>6</v>
      </c>
      <c r="M74" s="46">
        <v>559</v>
      </c>
      <c r="N74" s="47">
        <v>4</v>
      </c>
      <c r="O74" s="48">
        <v>2</v>
      </c>
      <c r="P74" s="49">
        <v>586</v>
      </c>
      <c r="Q74" s="47">
        <v>4</v>
      </c>
      <c r="R74" s="49">
        <v>2</v>
      </c>
      <c r="S74" s="46">
        <v>607</v>
      </c>
      <c r="T74" s="47">
        <v>4</v>
      </c>
      <c r="U74" s="48">
        <v>4</v>
      </c>
      <c r="V74" s="49">
        <v>586</v>
      </c>
      <c r="W74" s="47">
        <v>4</v>
      </c>
      <c r="X74" s="49">
        <v>1</v>
      </c>
      <c r="Y74" s="46">
        <v>585</v>
      </c>
      <c r="Z74" s="47">
        <v>4</v>
      </c>
      <c r="AA74" s="48">
        <v>2</v>
      </c>
      <c r="AB74" s="46">
        <v>642</v>
      </c>
      <c r="AC74" s="47">
        <v>4</v>
      </c>
      <c r="AD74" s="48">
        <v>6</v>
      </c>
      <c r="AE74" s="49"/>
      <c r="AF74" s="47"/>
      <c r="AG74" s="49"/>
      <c r="AH74" s="46">
        <v>599</v>
      </c>
      <c r="AI74" s="47">
        <v>4</v>
      </c>
      <c r="AJ74" s="48">
        <v>2</v>
      </c>
      <c r="AK74" s="49">
        <v>564</v>
      </c>
      <c r="AL74" s="47">
        <v>4</v>
      </c>
      <c r="AM74" s="48">
        <v>2</v>
      </c>
      <c r="AN74" s="46">
        <v>652</v>
      </c>
      <c r="AO74" s="47">
        <v>4</v>
      </c>
      <c r="AP74" s="48">
        <v>6</v>
      </c>
      <c r="AQ74" s="46"/>
      <c r="AR74" s="47"/>
      <c r="AS74" s="49"/>
      <c r="AT74" s="46"/>
      <c r="AU74" s="47"/>
      <c r="AV74" s="48"/>
      <c r="AW74" s="10">
        <f>D74+G74+J74+M74+P74+S74+V74+Y74+AB74+AE74+AH74+AK74+AT74+AN74+AQ74</f>
        <v>7367</v>
      </c>
      <c r="AX74" s="7">
        <f>E74+H74+K74+N74+Q74+T74+W74+Z74+AC74+AF74+AI74+AL74+AU74+AO74+AR74</f>
        <v>48</v>
      </c>
      <c r="AY74" s="50">
        <f>F74+I74+L74+O74+R74+U74+X74+AA74+AD74+AG74+AJ74+AM74+AV74+AP74+AS74</f>
        <v>43</v>
      </c>
      <c r="AZ74" s="12">
        <f>AW74/AX74</f>
        <v>153.47916666666666</v>
      </c>
      <c r="BA74" s="51">
        <f>AY74/(AX74*2)</f>
        <v>0.4479166666666667</v>
      </c>
      <c r="BB74" s="5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</row>
    <row r="75" spans="1:77" ht="15.75">
      <c r="A75" s="53">
        <v>48</v>
      </c>
      <c r="B75" s="78" t="s">
        <v>93</v>
      </c>
      <c r="C75" s="45" t="s">
        <v>40</v>
      </c>
      <c r="D75" s="46">
        <v>640</v>
      </c>
      <c r="E75" s="47">
        <v>4</v>
      </c>
      <c r="F75" s="48">
        <v>0</v>
      </c>
      <c r="G75" s="46">
        <v>638</v>
      </c>
      <c r="H75" s="47">
        <v>4</v>
      </c>
      <c r="I75" s="48">
        <v>4</v>
      </c>
      <c r="J75" s="49">
        <v>594</v>
      </c>
      <c r="K75" s="47">
        <v>4</v>
      </c>
      <c r="L75" s="49">
        <v>8</v>
      </c>
      <c r="M75" s="46"/>
      <c r="N75" s="47"/>
      <c r="O75" s="48"/>
      <c r="P75" s="49">
        <v>623</v>
      </c>
      <c r="Q75" s="47">
        <v>4</v>
      </c>
      <c r="R75" s="49">
        <v>6</v>
      </c>
      <c r="S75" s="46">
        <v>639</v>
      </c>
      <c r="T75" s="47">
        <v>4</v>
      </c>
      <c r="U75" s="48">
        <v>4</v>
      </c>
      <c r="V75" s="49">
        <v>643</v>
      </c>
      <c r="W75" s="47">
        <v>4</v>
      </c>
      <c r="X75" s="49">
        <v>4</v>
      </c>
      <c r="Y75" s="46">
        <v>611</v>
      </c>
      <c r="Z75" s="47">
        <v>4</v>
      </c>
      <c r="AA75" s="48">
        <v>2</v>
      </c>
      <c r="AB75" s="46">
        <v>612</v>
      </c>
      <c r="AC75" s="47">
        <v>4</v>
      </c>
      <c r="AD75" s="48">
        <v>4</v>
      </c>
      <c r="AE75" s="49">
        <v>593</v>
      </c>
      <c r="AF75" s="47">
        <v>4</v>
      </c>
      <c r="AG75" s="49">
        <v>2</v>
      </c>
      <c r="AH75" s="46">
        <v>623</v>
      </c>
      <c r="AI75" s="47">
        <v>4</v>
      </c>
      <c r="AJ75" s="48">
        <v>2</v>
      </c>
      <c r="AK75" s="49">
        <v>590</v>
      </c>
      <c r="AL75" s="47">
        <v>4</v>
      </c>
      <c r="AM75" s="48">
        <v>4</v>
      </c>
      <c r="AN75" s="46">
        <v>530</v>
      </c>
      <c r="AO75" s="47">
        <v>4</v>
      </c>
      <c r="AP75" s="48">
        <v>4</v>
      </c>
      <c r="AQ75" s="46">
        <v>590</v>
      </c>
      <c r="AR75" s="47">
        <v>4</v>
      </c>
      <c r="AS75" s="49">
        <v>4</v>
      </c>
      <c r="AT75" s="46">
        <v>618</v>
      </c>
      <c r="AU75" s="47">
        <v>4</v>
      </c>
      <c r="AV75" s="48">
        <v>2</v>
      </c>
      <c r="AW75" s="10">
        <f>D75+G75+J75+M75+P75+S75+V75+Y75+AB75+AE75+AH75+AK75+AT75+AN75+AQ75</f>
        <v>8544</v>
      </c>
      <c r="AX75" s="7">
        <f>E75+H75+K75+N75+Q75+T75+W75+Z75+AC75+AF75+AI75+AL75+AU75+AO75+AR75</f>
        <v>56</v>
      </c>
      <c r="AY75" s="50">
        <f>F75+I75+L75+O75+R75+U75+X75+AA75+AD75+AG75+AJ75+AM75+AV75+AP75+AS75</f>
        <v>50</v>
      </c>
      <c r="AZ75" s="12">
        <f>AW75/AX75</f>
        <v>152.57142857142858</v>
      </c>
      <c r="BA75" s="51">
        <f>AY75/(AX75*2)</f>
        <v>0.44642857142857145</v>
      </c>
      <c r="BB75" s="5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</row>
    <row r="76" spans="1:77" ht="15.75">
      <c r="A76" s="53">
        <v>49</v>
      </c>
      <c r="B76" s="44" t="s">
        <v>95</v>
      </c>
      <c r="C76" s="45" t="s">
        <v>37</v>
      </c>
      <c r="D76" s="63">
        <v>532</v>
      </c>
      <c r="E76" s="58">
        <v>4</v>
      </c>
      <c r="F76" s="64">
        <v>2</v>
      </c>
      <c r="G76" s="63">
        <v>638</v>
      </c>
      <c r="H76" s="58">
        <v>4</v>
      </c>
      <c r="I76" s="64">
        <v>2</v>
      </c>
      <c r="J76" s="57">
        <v>622</v>
      </c>
      <c r="K76" s="58">
        <v>4</v>
      </c>
      <c r="L76" s="57">
        <v>4</v>
      </c>
      <c r="M76" s="63">
        <v>640</v>
      </c>
      <c r="N76" s="58">
        <v>4</v>
      </c>
      <c r="O76" s="64">
        <v>4</v>
      </c>
      <c r="P76" s="57">
        <v>636</v>
      </c>
      <c r="Q76" s="58">
        <v>4</v>
      </c>
      <c r="R76" s="57">
        <v>2</v>
      </c>
      <c r="S76" s="63">
        <v>599</v>
      </c>
      <c r="T76" s="58">
        <v>4</v>
      </c>
      <c r="U76" s="64">
        <v>4</v>
      </c>
      <c r="V76" s="57">
        <v>543</v>
      </c>
      <c r="W76" s="58">
        <v>4</v>
      </c>
      <c r="X76" s="57">
        <v>2</v>
      </c>
      <c r="Y76" s="63"/>
      <c r="Z76" s="58"/>
      <c r="AA76" s="64"/>
      <c r="AB76" s="63">
        <v>624</v>
      </c>
      <c r="AC76" s="58">
        <v>4</v>
      </c>
      <c r="AD76" s="64">
        <v>6</v>
      </c>
      <c r="AE76" s="57">
        <v>597</v>
      </c>
      <c r="AF76" s="58">
        <v>4</v>
      </c>
      <c r="AG76" s="57">
        <v>6</v>
      </c>
      <c r="AH76" s="63">
        <v>623</v>
      </c>
      <c r="AI76" s="58">
        <v>4</v>
      </c>
      <c r="AJ76" s="64">
        <v>4</v>
      </c>
      <c r="AK76" s="57">
        <v>574</v>
      </c>
      <c r="AL76" s="58">
        <v>4</v>
      </c>
      <c r="AM76" s="64">
        <v>4</v>
      </c>
      <c r="AN76" s="63">
        <v>591</v>
      </c>
      <c r="AO76" s="58">
        <v>4</v>
      </c>
      <c r="AP76" s="64">
        <v>0</v>
      </c>
      <c r="AQ76" s="63">
        <v>568</v>
      </c>
      <c r="AR76" s="58">
        <v>4</v>
      </c>
      <c r="AS76" s="57">
        <v>2</v>
      </c>
      <c r="AT76" s="63">
        <v>706</v>
      </c>
      <c r="AU76" s="58">
        <v>4</v>
      </c>
      <c r="AV76" s="64">
        <v>6</v>
      </c>
      <c r="AW76" s="10">
        <f>D76+G76+J76+M76+P76+S76+V76+Y76+AB76+AE76+AH76+AK76+AT76+AN76+AQ76</f>
        <v>8493</v>
      </c>
      <c r="AX76" s="7">
        <f>E76+H76+K76+N76+Q76+T76+W76+Z76+AC76+AF76+AI76+AL76+AU76+AO76+AR76</f>
        <v>56</v>
      </c>
      <c r="AY76" s="50">
        <f>F76+I76+L76+O76+R76+U76+X76+AA76+AD76+AG76+AJ76+AM76+AV76+AP76+AS76</f>
        <v>48</v>
      </c>
      <c r="AZ76" s="12">
        <f>AW76/AX76</f>
        <v>151.66071428571428</v>
      </c>
      <c r="BA76" s="51">
        <f>AY76/(AX76*2)</f>
        <v>0.42857142857142855</v>
      </c>
      <c r="BB76" s="5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</row>
    <row r="77" spans="1:77" ht="15.75">
      <c r="A77" s="53">
        <v>50</v>
      </c>
      <c r="B77" s="80" t="s">
        <v>94</v>
      </c>
      <c r="C77" s="77" t="s">
        <v>31</v>
      </c>
      <c r="D77" s="46">
        <v>688</v>
      </c>
      <c r="E77" s="47">
        <v>4</v>
      </c>
      <c r="F77" s="48">
        <v>6</v>
      </c>
      <c r="G77" s="46"/>
      <c r="H77" s="47"/>
      <c r="I77" s="48"/>
      <c r="J77" s="49">
        <v>563</v>
      </c>
      <c r="K77" s="47">
        <v>4</v>
      </c>
      <c r="L77" s="49">
        <v>1</v>
      </c>
      <c r="M77" s="46">
        <v>561</v>
      </c>
      <c r="N77" s="47">
        <v>4</v>
      </c>
      <c r="O77" s="48">
        <v>3</v>
      </c>
      <c r="P77" s="49">
        <v>572</v>
      </c>
      <c r="Q77" s="47">
        <v>4</v>
      </c>
      <c r="R77" s="49">
        <v>2</v>
      </c>
      <c r="S77" s="46">
        <v>603</v>
      </c>
      <c r="T77" s="47">
        <v>4</v>
      </c>
      <c r="U77" s="48">
        <v>0</v>
      </c>
      <c r="V77" s="49">
        <v>664</v>
      </c>
      <c r="W77" s="47">
        <v>4</v>
      </c>
      <c r="X77" s="49">
        <v>8</v>
      </c>
      <c r="Y77" s="46">
        <v>593</v>
      </c>
      <c r="Z77" s="47">
        <v>4</v>
      </c>
      <c r="AA77" s="48">
        <v>4</v>
      </c>
      <c r="AB77" s="46">
        <v>676</v>
      </c>
      <c r="AC77" s="47">
        <v>4</v>
      </c>
      <c r="AD77" s="48">
        <v>2</v>
      </c>
      <c r="AE77" s="49">
        <v>625</v>
      </c>
      <c r="AF77" s="47">
        <v>4</v>
      </c>
      <c r="AG77" s="49">
        <v>4</v>
      </c>
      <c r="AH77" s="46">
        <v>517</v>
      </c>
      <c r="AI77" s="47">
        <v>4</v>
      </c>
      <c r="AJ77" s="48">
        <v>6</v>
      </c>
      <c r="AK77" s="49"/>
      <c r="AL77" s="47"/>
      <c r="AM77" s="48"/>
      <c r="AN77" s="46"/>
      <c r="AO77" s="47"/>
      <c r="AP77" s="48"/>
      <c r="AQ77" s="46">
        <v>589</v>
      </c>
      <c r="AR77" s="47">
        <v>4</v>
      </c>
      <c r="AS77" s="49">
        <v>2</v>
      </c>
      <c r="AT77" s="46">
        <v>602</v>
      </c>
      <c r="AU77" s="47">
        <v>4</v>
      </c>
      <c r="AV77" s="48">
        <v>4</v>
      </c>
      <c r="AW77" s="10">
        <f>D77+G77+J77+M77+P77+S77+V77+Y77+AB77+AE77+AH77+AK77+AT77+AN77+AQ77</f>
        <v>7253</v>
      </c>
      <c r="AX77" s="7">
        <f>E77+H77+K77+N77+Q77+T77+W77+Z77+AC77+AF77+AI77+AL77+AU77+AO77+AR77</f>
        <v>48</v>
      </c>
      <c r="AY77" s="50">
        <f>F77+I77+L77+O77+R77+U77+X77+AA77+AD77+AG77+AJ77+AM77+AV77+AP77+AS77</f>
        <v>42</v>
      </c>
      <c r="AZ77" s="12">
        <f>AW77/AX77</f>
        <v>151.10416666666666</v>
      </c>
      <c r="BA77" s="51">
        <f>AY77/(AX77*2)</f>
        <v>0.4375</v>
      </c>
      <c r="BB77" s="5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1:77" ht="15.75">
      <c r="A78" s="72">
        <v>51</v>
      </c>
      <c r="B78" s="44" t="s">
        <v>89</v>
      </c>
      <c r="C78" s="45" t="s">
        <v>36</v>
      </c>
      <c r="D78" s="46">
        <v>649</v>
      </c>
      <c r="E78" s="47">
        <v>4</v>
      </c>
      <c r="F78" s="48">
        <v>2</v>
      </c>
      <c r="G78" s="46"/>
      <c r="H78" s="47"/>
      <c r="I78" s="48"/>
      <c r="J78" s="49"/>
      <c r="K78" s="47"/>
      <c r="L78" s="49"/>
      <c r="M78" s="46"/>
      <c r="N78" s="47"/>
      <c r="O78" s="48"/>
      <c r="P78" s="49"/>
      <c r="Q78" s="47"/>
      <c r="R78" s="49"/>
      <c r="S78" s="46">
        <v>620</v>
      </c>
      <c r="T78" s="47">
        <v>4</v>
      </c>
      <c r="U78" s="48">
        <v>4</v>
      </c>
      <c r="V78" s="49"/>
      <c r="W78" s="47"/>
      <c r="X78" s="49"/>
      <c r="Y78" s="46">
        <v>601</v>
      </c>
      <c r="Z78" s="47">
        <v>4</v>
      </c>
      <c r="AA78" s="48">
        <v>4</v>
      </c>
      <c r="AB78" s="46"/>
      <c r="AC78" s="47"/>
      <c r="AD78" s="48"/>
      <c r="AE78" s="49">
        <v>628</v>
      </c>
      <c r="AF78" s="47">
        <v>4</v>
      </c>
      <c r="AG78" s="49">
        <v>8</v>
      </c>
      <c r="AH78" s="46"/>
      <c r="AI78" s="47"/>
      <c r="AJ78" s="48"/>
      <c r="AK78" s="49"/>
      <c r="AL78" s="47"/>
      <c r="AM78" s="48"/>
      <c r="AN78" s="46">
        <v>600</v>
      </c>
      <c r="AO78" s="47">
        <v>4</v>
      </c>
      <c r="AP78" s="48">
        <v>2</v>
      </c>
      <c r="AQ78" s="46">
        <v>527</v>
      </c>
      <c r="AR78" s="47">
        <v>4</v>
      </c>
      <c r="AS78" s="49">
        <v>2</v>
      </c>
      <c r="AT78" s="46"/>
      <c r="AU78" s="47"/>
      <c r="AV78" s="48"/>
      <c r="AW78" s="10">
        <f>D78+G78+J78+M78+P78+S78+V78+Y78+AB78+AE78+AH78+AK78+AT78+AN78+AQ78</f>
        <v>3625</v>
      </c>
      <c r="AX78" s="7">
        <f>E78+H78+K78+N78+Q78+T78+W78+Z78+AC78+AF78+AI78+AL78+AU78+AO78+AR78</f>
        <v>24</v>
      </c>
      <c r="AY78" s="50">
        <f>F78+I78+L78+O78+R78+U78+X78+AA78+AD78+AG78+AJ78+AM78+AV78+AP78+AS78</f>
        <v>22</v>
      </c>
      <c r="AZ78" s="12">
        <f>AW78/AX78</f>
        <v>151.04166666666666</v>
      </c>
      <c r="BA78" s="51">
        <f>AY78/(AX78*2)</f>
        <v>0.4583333333333333</v>
      </c>
      <c r="BB78" s="5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</row>
    <row r="79" spans="1:77" ht="15.75">
      <c r="A79" s="53">
        <v>52</v>
      </c>
      <c r="B79" s="78" t="s">
        <v>120</v>
      </c>
      <c r="C79" s="45" t="s">
        <v>40</v>
      </c>
      <c r="D79" s="55">
        <v>576</v>
      </c>
      <c r="E79" s="55">
        <v>4</v>
      </c>
      <c r="F79" s="56">
        <v>4</v>
      </c>
      <c r="G79" s="55">
        <v>589</v>
      </c>
      <c r="H79" s="55">
        <v>4</v>
      </c>
      <c r="I79" s="56">
        <v>2</v>
      </c>
      <c r="J79" s="55"/>
      <c r="K79" s="55"/>
      <c r="L79" s="56"/>
      <c r="M79" s="55"/>
      <c r="N79" s="55"/>
      <c r="O79" s="56"/>
      <c r="P79" s="55"/>
      <c r="Q79" s="55"/>
      <c r="R79" s="56"/>
      <c r="S79" s="55"/>
      <c r="T79" s="55"/>
      <c r="U79" s="56"/>
      <c r="V79" s="55"/>
      <c r="W79" s="55"/>
      <c r="X79" s="56"/>
      <c r="Y79" s="55"/>
      <c r="Z79" s="55"/>
      <c r="AA79" s="56"/>
      <c r="AB79" s="55"/>
      <c r="AC79" s="55"/>
      <c r="AD79" s="56"/>
      <c r="AE79" s="57"/>
      <c r="AF79" s="58"/>
      <c r="AG79" s="56"/>
      <c r="AH79" s="55">
        <v>616</v>
      </c>
      <c r="AI79" s="55">
        <v>4</v>
      </c>
      <c r="AJ79" s="56">
        <v>4</v>
      </c>
      <c r="AK79" s="55">
        <v>580</v>
      </c>
      <c r="AL79" s="55">
        <v>4</v>
      </c>
      <c r="AM79" s="56">
        <v>2</v>
      </c>
      <c r="AN79" s="59"/>
      <c r="AO79" s="55"/>
      <c r="AP79" s="56"/>
      <c r="AQ79" s="59">
        <v>635</v>
      </c>
      <c r="AR79" s="55">
        <v>4</v>
      </c>
      <c r="AS79" s="56">
        <v>2</v>
      </c>
      <c r="AT79" s="55"/>
      <c r="AU79" s="55"/>
      <c r="AV79" s="56"/>
      <c r="AW79" s="10">
        <f>D79+G79+J79+M79+P79+S79+V79+Y79+AB79+AE79+AH79+AK79+AT79+AN79+AQ79</f>
        <v>2996</v>
      </c>
      <c r="AX79" s="7">
        <f>E79+H79+K79+N79+Q79+T79+W79+Z79+AC79+AF79+AI79+AL79+AU79+AO79+AR79</f>
        <v>20</v>
      </c>
      <c r="AY79" s="50">
        <f>F79+I79+L79+O79+R79+U79+X79+AA79+AD79+AG79+AJ79+AM79+AV79+AP79+AS79</f>
        <v>14</v>
      </c>
      <c r="AZ79" s="12">
        <f>AW79/AX79</f>
        <v>149.8</v>
      </c>
      <c r="BA79" s="51">
        <f>AY79/(AX79*2)</f>
        <v>0.35</v>
      </c>
      <c r="BB79" s="5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</row>
    <row r="80" spans="1:77" ht="15.75">
      <c r="A80" s="53">
        <v>53</v>
      </c>
      <c r="B80" s="44" t="s">
        <v>98</v>
      </c>
      <c r="C80" s="45" t="s">
        <v>39</v>
      </c>
      <c r="D80" s="63"/>
      <c r="E80" s="58"/>
      <c r="F80" s="64"/>
      <c r="G80" s="63">
        <v>497</v>
      </c>
      <c r="H80" s="58">
        <v>4</v>
      </c>
      <c r="I80" s="64">
        <v>0</v>
      </c>
      <c r="J80" s="57">
        <v>601</v>
      </c>
      <c r="K80" s="58">
        <v>4</v>
      </c>
      <c r="L80" s="57">
        <v>0</v>
      </c>
      <c r="M80" s="63">
        <v>512</v>
      </c>
      <c r="N80" s="58">
        <v>4</v>
      </c>
      <c r="O80" s="64">
        <v>4</v>
      </c>
      <c r="P80" s="57">
        <v>552</v>
      </c>
      <c r="Q80" s="58">
        <v>4</v>
      </c>
      <c r="R80" s="57">
        <v>2</v>
      </c>
      <c r="S80" s="63">
        <v>599</v>
      </c>
      <c r="T80" s="58">
        <v>4</v>
      </c>
      <c r="U80" s="64">
        <v>4</v>
      </c>
      <c r="V80" s="57">
        <v>538</v>
      </c>
      <c r="W80" s="58">
        <v>4</v>
      </c>
      <c r="X80" s="57">
        <v>0</v>
      </c>
      <c r="Y80" s="63">
        <v>524</v>
      </c>
      <c r="Z80" s="58">
        <v>4</v>
      </c>
      <c r="AA80" s="64">
        <v>0</v>
      </c>
      <c r="AB80" s="63">
        <v>570</v>
      </c>
      <c r="AC80" s="58">
        <v>4</v>
      </c>
      <c r="AD80" s="64">
        <v>8</v>
      </c>
      <c r="AE80" s="57">
        <v>563</v>
      </c>
      <c r="AF80" s="58">
        <v>4</v>
      </c>
      <c r="AG80" s="57">
        <v>2</v>
      </c>
      <c r="AH80" s="63">
        <v>680</v>
      </c>
      <c r="AI80" s="58">
        <v>4</v>
      </c>
      <c r="AJ80" s="64">
        <v>4</v>
      </c>
      <c r="AK80" s="57">
        <v>540</v>
      </c>
      <c r="AL80" s="58">
        <v>4</v>
      </c>
      <c r="AM80" s="64">
        <v>0</v>
      </c>
      <c r="AN80" s="63">
        <v>725</v>
      </c>
      <c r="AO80" s="58">
        <v>4</v>
      </c>
      <c r="AP80" s="64">
        <v>8</v>
      </c>
      <c r="AQ80" s="63">
        <v>600</v>
      </c>
      <c r="AR80" s="58">
        <v>4</v>
      </c>
      <c r="AS80" s="57">
        <v>4</v>
      </c>
      <c r="AT80" s="63">
        <v>644</v>
      </c>
      <c r="AU80" s="58">
        <v>4</v>
      </c>
      <c r="AV80" s="64">
        <v>6</v>
      </c>
      <c r="AW80" s="10">
        <f>D80+G80+J80+M80+P80+S80+V80+Y80+AB80+AE80+AH80+AK80+AT80+AN80+AQ80</f>
        <v>8145</v>
      </c>
      <c r="AX80" s="7">
        <f>E80+H80+K80+N80+Q80+T80+W80+Z80+AC80+AF80+AI80+AL80+AU80+AO80+AR80</f>
        <v>56</v>
      </c>
      <c r="AY80" s="50">
        <f>F80+I80+L80+O80+R80+U80+X80+AA80+AD80+AG80+AJ80+AM80+AV80+AP80+AS80</f>
        <v>42</v>
      </c>
      <c r="AZ80" s="12">
        <f>AW80/AX80</f>
        <v>145.44642857142858</v>
      </c>
      <c r="BA80" s="51">
        <f>AY80/(AX80*2)</f>
        <v>0.375</v>
      </c>
      <c r="BB80" s="5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</row>
    <row r="81" spans="1:77" ht="15.75">
      <c r="A81" s="53">
        <v>54</v>
      </c>
      <c r="B81" s="44" t="s">
        <v>102</v>
      </c>
      <c r="C81" s="45" t="s">
        <v>37</v>
      </c>
      <c r="D81" s="46">
        <v>570</v>
      </c>
      <c r="E81" s="47">
        <v>4</v>
      </c>
      <c r="F81" s="48">
        <v>2</v>
      </c>
      <c r="G81" s="46">
        <v>576</v>
      </c>
      <c r="H81" s="47">
        <v>4</v>
      </c>
      <c r="I81" s="48">
        <v>2</v>
      </c>
      <c r="J81" s="49"/>
      <c r="K81" s="47"/>
      <c r="L81" s="49"/>
      <c r="M81" s="46"/>
      <c r="N81" s="47"/>
      <c r="O81" s="48"/>
      <c r="P81" s="49">
        <v>613</v>
      </c>
      <c r="Q81" s="47">
        <v>4</v>
      </c>
      <c r="R81" s="49">
        <v>0</v>
      </c>
      <c r="S81" s="46">
        <v>548</v>
      </c>
      <c r="T81" s="47">
        <v>4</v>
      </c>
      <c r="U81" s="48">
        <v>6</v>
      </c>
      <c r="V81" s="49">
        <v>588</v>
      </c>
      <c r="W81" s="47">
        <v>4</v>
      </c>
      <c r="X81" s="49">
        <v>2</v>
      </c>
      <c r="Y81" s="46"/>
      <c r="Z81" s="47"/>
      <c r="AA81" s="48"/>
      <c r="AB81" s="46">
        <v>466</v>
      </c>
      <c r="AC81" s="47">
        <v>4</v>
      </c>
      <c r="AD81" s="48">
        <v>0</v>
      </c>
      <c r="AE81" s="46"/>
      <c r="AF81" s="47"/>
      <c r="AG81" s="48"/>
      <c r="AH81" s="46">
        <v>628</v>
      </c>
      <c r="AI81" s="47">
        <v>4</v>
      </c>
      <c r="AJ81" s="48">
        <v>2</v>
      </c>
      <c r="AK81" s="49"/>
      <c r="AL81" s="47"/>
      <c r="AM81" s="48"/>
      <c r="AN81" s="46"/>
      <c r="AO81" s="47"/>
      <c r="AP81" s="48"/>
      <c r="AQ81" s="46">
        <v>610</v>
      </c>
      <c r="AR81" s="47">
        <v>4</v>
      </c>
      <c r="AS81" s="49">
        <v>4</v>
      </c>
      <c r="AT81" s="46">
        <v>612</v>
      </c>
      <c r="AU81" s="47">
        <v>4</v>
      </c>
      <c r="AV81" s="48">
        <v>8</v>
      </c>
      <c r="AW81" s="10">
        <f>D81+G81+J81+M81+P81+S81+V81+Y81+AB81+AE81+AH81+AK81+AT81+AN81+AQ81</f>
        <v>5211</v>
      </c>
      <c r="AX81" s="7">
        <f>E81+H81+K81+N81+Q81+T81+W81+Z81+AC81+AF81+AI81+AL81+AU81+AO81+AR81</f>
        <v>36</v>
      </c>
      <c r="AY81" s="50">
        <f>F81+I81+L81+O81+R81+U81+X81+AA81+AD81+AG81+AJ81+AM81+AV81+AP81+AS81</f>
        <v>26</v>
      </c>
      <c r="AZ81" s="12">
        <f>AW81/AX81</f>
        <v>144.75</v>
      </c>
      <c r="BA81" s="51">
        <f>AY81/(AX81*2)</f>
        <v>0.3611111111111111</v>
      </c>
      <c r="BB81" s="5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</row>
    <row r="82" spans="1:77" ht="15.75">
      <c r="A82" s="53">
        <v>55</v>
      </c>
      <c r="B82" s="44" t="s">
        <v>97</v>
      </c>
      <c r="C82" s="45" t="s">
        <v>35</v>
      </c>
      <c r="D82" s="46"/>
      <c r="E82" s="47"/>
      <c r="F82" s="48"/>
      <c r="G82" s="46">
        <v>600</v>
      </c>
      <c r="H82" s="47">
        <v>4</v>
      </c>
      <c r="I82" s="48">
        <v>4</v>
      </c>
      <c r="J82" s="49">
        <v>626</v>
      </c>
      <c r="K82" s="47">
        <v>4</v>
      </c>
      <c r="L82" s="49">
        <v>2</v>
      </c>
      <c r="M82" s="46"/>
      <c r="N82" s="47"/>
      <c r="O82" s="48"/>
      <c r="P82" s="49">
        <v>541</v>
      </c>
      <c r="Q82" s="47">
        <v>4</v>
      </c>
      <c r="R82" s="49">
        <v>6</v>
      </c>
      <c r="S82" s="46"/>
      <c r="T82" s="47"/>
      <c r="U82" s="48"/>
      <c r="V82" s="49">
        <v>526</v>
      </c>
      <c r="W82" s="47">
        <v>4</v>
      </c>
      <c r="X82" s="49">
        <v>2</v>
      </c>
      <c r="Y82" s="46"/>
      <c r="Z82" s="47"/>
      <c r="AA82" s="48"/>
      <c r="AB82" s="46">
        <v>660</v>
      </c>
      <c r="AC82" s="47">
        <v>4</v>
      </c>
      <c r="AD82" s="48">
        <v>2</v>
      </c>
      <c r="AE82" s="49"/>
      <c r="AF82" s="47"/>
      <c r="AG82" s="49"/>
      <c r="AH82" s="46"/>
      <c r="AI82" s="47"/>
      <c r="AJ82" s="48"/>
      <c r="AK82" s="49">
        <v>533</v>
      </c>
      <c r="AL82" s="47">
        <v>4</v>
      </c>
      <c r="AM82" s="48">
        <v>4</v>
      </c>
      <c r="AN82" s="46"/>
      <c r="AO82" s="47"/>
      <c r="AP82" s="48"/>
      <c r="AQ82" s="46">
        <v>554</v>
      </c>
      <c r="AR82" s="47">
        <v>4</v>
      </c>
      <c r="AS82" s="49">
        <v>2</v>
      </c>
      <c r="AT82" s="46"/>
      <c r="AU82" s="47"/>
      <c r="AV82" s="48"/>
      <c r="AW82" s="10">
        <f>D82+G82+J82+M82+P82+S82+V82+Y82+AB82+AE82+AH82+AK82+AT82+AN82+AQ82</f>
        <v>4040</v>
      </c>
      <c r="AX82" s="7">
        <f>E82+H82+K82+N82+Q82+T82+W82+Z82+AC82+AF82+AI82+AL82+AU82+AO82+AR82</f>
        <v>28</v>
      </c>
      <c r="AY82" s="50">
        <f>F82+I82+L82+O82+R82+U82+X82+AA82+AD82+AG82+AJ82+AM82+AV82+AP82+AS82</f>
        <v>22</v>
      </c>
      <c r="AZ82" s="12">
        <f>AW82/AX82</f>
        <v>144.28571428571428</v>
      </c>
      <c r="BA82" s="51">
        <f>AY82/(AX82*2)</f>
        <v>0.39285714285714285</v>
      </c>
      <c r="BB82" s="5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</row>
    <row r="83" spans="1:77" ht="15.75">
      <c r="A83" s="53">
        <v>56</v>
      </c>
      <c r="B83" s="44" t="s">
        <v>96</v>
      </c>
      <c r="C83" s="45" t="s">
        <v>35</v>
      </c>
      <c r="D83" s="46">
        <v>659</v>
      </c>
      <c r="E83" s="47">
        <v>4</v>
      </c>
      <c r="F83" s="48">
        <v>2</v>
      </c>
      <c r="G83" s="46"/>
      <c r="H83" s="47"/>
      <c r="I83" s="48"/>
      <c r="J83" s="49"/>
      <c r="K83" s="47"/>
      <c r="L83" s="49"/>
      <c r="M83" s="46">
        <v>568</v>
      </c>
      <c r="N83" s="47">
        <v>4</v>
      </c>
      <c r="O83" s="48">
        <v>2</v>
      </c>
      <c r="P83" s="49">
        <v>580</v>
      </c>
      <c r="Q83" s="47">
        <v>4</v>
      </c>
      <c r="R83" s="49">
        <v>6</v>
      </c>
      <c r="S83" s="46"/>
      <c r="T83" s="47"/>
      <c r="U83" s="48"/>
      <c r="V83" s="49"/>
      <c r="W83" s="47"/>
      <c r="X83" s="49"/>
      <c r="Y83" s="46">
        <v>507</v>
      </c>
      <c r="Z83" s="47">
        <v>4</v>
      </c>
      <c r="AA83" s="48">
        <v>0</v>
      </c>
      <c r="AB83" s="46"/>
      <c r="AC83" s="47"/>
      <c r="AD83" s="48"/>
      <c r="AE83" s="49">
        <v>625</v>
      </c>
      <c r="AF83" s="47">
        <v>4</v>
      </c>
      <c r="AG83" s="49">
        <v>6</v>
      </c>
      <c r="AH83" s="46">
        <v>532</v>
      </c>
      <c r="AI83" s="47">
        <v>4</v>
      </c>
      <c r="AJ83" s="48">
        <v>2</v>
      </c>
      <c r="AK83" s="49">
        <v>613</v>
      </c>
      <c r="AL83" s="47">
        <v>4</v>
      </c>
      <c r="AM83" s="48">
        <v>4</v>
      </c>
      <c r="AN83" s="46"/>
      <c r="AO83" s="47"/>
      <c r="AP83" s="48"/>
      <c r="AQ83" s="46"/>
      <c r="AR83" s="47"/>
      <c r="AS83" s="49"/>
      <c r="AT83" s="46">
        <v>512</v>
      </c>
      <c r="AU83" s="47">
        <v>4</v>
      </c>
      <c r="AV83" s="48">
        <v>4</v>
      </c>
      <c r="AW83" s="10">
        <f>D83+G83+J83+M83+P83+S83+V83+Y83+AB83+AE83+AH83+AK83+AT83+AN83+AQ83</f>
        <v>4596</v>
      </c>
      <c r="AX83" s="7">
        <f>E83+H83+K83+N83+Q83+T83+W83+Z83+AC83+AF83+AI83+AL83+AU83+AO83+AR83</f>
        <v>32</v>
      </c>
      <c r="AY83" s="50">
        <f>F83+I83+L83+O83+R83+U83+X83+AA83+AD83+AG83+AJ83+AM83+AV83+AP83+AS83</f>
        <v>26</v>
      </c>
      <c r="AZ83" s="12">
        <f>AW83/AX83</f>
        <v>143.625</v>
      </c>
      <c r="BA83" s="51">
        <f>AY83/(AX83*2)</f>
        <v>0.40625</v>
      </c>
      <c r="BB83" s="5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</row>
    <row r="84" spans="1:77" ht="15.75">
      <c r="A84" s="53">
        <v>57</v>
      </c>
      <c r="B84" s="70" t="s">
        <v>101</v>
      </c>
      <c r="C84" s="45" t="s">
        <v>29</v>
      </c>
      <c r="D84" s="46">
        <v>589</v>
      </c>
      <c r="E84" s="47">
        <v>4</v>
      </c>
      <c r="F84" s="48">
        <v>4</v>
      </c>
      <c r="G84" s="46">
        <v>615</v>
      </c>
      <c r="H84" s="47">
        <v>4</v>
      </c>
      <c r="I84" s="48">
        <v>2</v>
      </c>
      <c r="J84" s="49">
        <v>579</v>
      </c>
      <c r="K84" s="47">
        <v>4</v>
      </c>
      <c r="L84" s="49">
        <v>4</v>
      </c>
      <c r="M84" s="46">
        <v>549</v>
      </c>
      <c r="N84" s="47">
        <v>4</v>
      </c>
      <c r="O84" s="48">
        <v>3</v>
      </c>
      <c r="P84" s="49"/>
      <c r="Q84" s="47"/>
      <c r="R84" s="49"/>
      <c r="S84" s="46"/>
      <c r="T84" s="47"/>
      <c r="U84" s="48"/>
      <c r="V84" s="49">
        <v>532</v>
      </c>
      <c r="W84" s="47">
        <v>4</v>
      </c>
      <c r="X84" s="49">
        <v>0</v>
      </c>
      <c r="Y84" s="46">
        <v>528</v>
      </c>
      <c r="Z84" s="47">
        <v>4</v>
      </c>
      <c r="AA84" s="48">
        <v>2</v>
      </c>
      <c r="AB84" s="46">
        <v>582</v>
      </c>
      <c r="AC84" s="47">
        <v>4</v>
      </c>
      <c r="AD84" s="48">
        <v>2</v>
      </c>
      <c r="AE84" s="49">
        <v>585</v>
      </c>
      <c r="AF84" s="47">
        <v>4</v>
      </c>
      <c r="AG84" s="49">
        <v>6</v>
      </c>
      <c r="AH84" s="46">
        <v>587</v>
      </c>
      <c r="AI84" s="47">
        <v>4</v>
      </c>
      <c r="AJ84" s="48">
        <v>4</v>
      </c>
      <c r="AK84" s="49">
        <v>570</v>
      </c>
      <c r="AL84" s="47">
        <v>4</v>
      </c>
      <c r="AM84" s="48">
        <v>4</v>
      </c>
      <c r="AN84" s="46">
        <v>555</v>
      </c>
      <c r="AO84" s="47">
        <v>4</v>
      </c>
      <c r="AP84" s="48">
        <v>2</v>
      </c>
      <c r="AQ84" s="46">
        <v>591</v>
      </c>
      <c r="AR84" s="47">
        <v>4</v>
      </c>
      <c r="AS84" s="49">
        <v>2</v>
      </c>
      <c r="AT84" s="46"/>
      <c r="AU84" s="47"/>
      <c r="AV84" s="48"/>
      <c r="AW84" s="10">
        <f>D84+G84+J84+M84+P84+S84+V84+Y84+AB84+AE84+AH84+AK84+AT84+AN84+AQ84</f>
        <v>6862</v>
      </c>
      <c r="AX84" s="7">
        <f>E84+H84+K84+N84+Q84+T84+W84+Z84+AC84+AF84+AI84+AL84+AU84+AO84+AR84</f>
        <v>48</v>
      </c>
      <c r="AY84" s="50">
        <f>F84+I84+L84+O84+R84+U84+X84+AA84+AD84+AG84+AJ84+AM84+AV84+AP84+AS84</f>
        <v>35</v>
      </c>
      <c r="AZ84" s="12">
        <f>AW84/AX84</f>
        <v>142.95833333333334</v>
      </c>
      <c r="BA84" s="51">
        <f>AY84/(AX84*2)</f>
        <v>0.3645833333333333</v>
      </c>
      <c r="BB84" s="5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</row>
    <row r="85" spans="1:77" ht="15.75">
      <c r="A85" s="72">
        <v>58</v>
      </c>
      <c r="B85" s="44" t="s">
        <v>103</v>
      </c>
      <c r="C85" s="45" t="s">
        <v>33</v>
      </c>
      <c r="D85" s="46"/>
      <c r="E85" s="47"/>
      <c r="F85" s="48"/>
      <c r="G85" s="46">
        <v>544</v>
      </c>
      <c r="H85" s="47">
        <v>4</v>
      </c>
      <c r="I85" s="48">
        <v>6</v>
      </c>
      <c r="J85" s="49"/>
      <c r="K85" s="47"/>
      <c r="L85" s="49"/>
      <c r="M85" s="46">
        <v>538</v>
      </c>
      <c r="N85" s="47">
        <v>4</v>
      </c>
      <c r="O85" s="48">
        <v>0</v>
      </c>
      <c r="P85" s="49">
        <v>309</v>
      </c>
      <c r="Q85" s="47">
        <v>2</v>
      </c>
      <c r="R85" s="49">
        <v>2</v>
      </c>
      <c r="S85" s="46"/>
      <c r="T85" s="47"/>
      <c r="U85" s="48"/>
      <c r="V85" s="49">
        <v>513</v>
      </c>
      <c r="W85" s="47">
        <v>4</v>
      </c>
      <c r="X85" s="49">
        <v>2</v>
      </c>
      <c r="Y85" s="46">
        <v>550</v>
      </c>
      <c r="Z85" s="47">
        <v>4</v>
      </c>
      <c r="AA85" s="48">
        <v>2</v>
      </c>
      <c r="AB85" s="46"/>
      <c r="AC85" s="47"/>
      <c r="AD85" s="48"/>
      <c r="AE85" s="49"/>
      <c r="AF85" s="47"/>
      <c r="AG85" s="49"/>
      <c r="AH85" s="46"/>
      <c r="AI85" s="47"/>
      <c r="AJ85" s="48"/>
      <c r="AK85" s="49"/>
      <c r="AL85" s="47"/>
      <c r="AM85" s="48"/>
      <c r="AN85" s="46">
        <v>679</v>
      </c>
      <c r="AO85" s="47">
        <v>4</v>
      </c>
      <c r="AP85" s="48">
        <v>4</v>
      </c>
      <c r="AQ85" s="46"/>
      <c r="AR85" s="47"/>
      <c r="AS85" s="49"/>
      <c r="AT85" s="46"/>
      <c r="AU85" s="47"/>
      <c r="AV85" s="48"/>
      <c r="AW85" s="10">
        <f>D85+G85+J85+M85+P85+S85+V85+Y85+AB85+AE85+AH85+AK85+AT85+AN85+AQ85</f>
        <v>3133</v>
      </c>
      <c r="AX85" s="7">
        <f>E85+H85+K85+N85+Q85+T85+W85+Z85+AC85+AF85+AI85+AL85+AU85+AO85+AR85</f>
        <v>22</v>
      </c>
      <c r="AY85" s="50">
        <f>F85+I85+L85+O85+R85+U85+X85+AA85+AD85+AG85+AJ85+AM85+AV85+AP85+AS85</f>
        <v>16</v>
      </c>
      <c r="AZ85" s="12">
        <f>AW85/AX85</f>
        <v>142.4090909090909</v>
      </c>
      <c r="BA85" s="51">
        <f>AY85/(AX85*2)</f>
        <v>0.36363636363636365</v>
      </c>
      <c r="BB85" s="5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</row>
    <row r="86" spans="1:77" ht="15.75">
      <c r="A86" s="53">
        <v>59</v>
      </c>
      <c r="B86" s="44" t="s">
        <v>99</v>
      </c>
      <c r="C86" s="45" t="s">
        <v>37</v>
      </c>
      <c r="D86" s="46">
        <v>621</v>
      </c>
      <c r="E86" s="47">
        <v>4</v>
      </c>
      <c r="F86" s="48">
        <v>2</v>
      </c>
      <c r="G86" s="46"/>
      <c r="H86" s="47"/>
      <c r="I86" s="48"/>
      <c r="J86" s="49">
        <v>564</v>
      </c>
      <c r="K86" s="47">
        <v>4</v>
      </c>
      <c r="L86" s="49">
        <v>2</v>
      </c>
      <c r="M86" s="46"/>
      <c r="N86" s="47"/>
      <c r="O86" s="48"/>
      <c r="P86" s="49"/>
      <c r="Q86" s="47"/>
      <c r="R86" s="49"/>
      <c r="S86" s="46"/>
      <c r="T86" s="47"/>
      <c r="U86" s="48"/>
      <c r="V86" s="49"/>
      <c r="W86" s="47"/>
      <c r="X86" s="49"/>
      <c r="Y86" s="46"/>
      <c r="Z86" s="47"/>
      <c r="AA86" s="48"/>
      <c r="AB86" s="46"/>
      <c r="AC86" s="47"/>
      <c r="AD86" s="48"/>
      <c r="AE86" s="49">
        <v>547</v>
      </c>
      <c r="AF86" s="47">
        <v>4</v>
      </c>
      <c r="AG86" s="49">
        <v>6</v>
      </c>
      <c r="AH86" s="46"/>
      <c r="AI86" s="47"/>
      <c r="AJ86" s="48"/>
      <c r="AK86" s="49">
        <v>582</v>
      </c>
      <c r="AL86" s="47">
        <v>4</v>
      </c>
      <c r="AM86" s="48">
        <v>4</v>
      </c>
      <c r="AN86" s="46">
        <v>545</v>
      </c>
      <c r="AO86" s="47">
        <v>4</v>
      </c>
      <c r="AP86" s="48">
        <v>0</v>
      </c>
      <c r="AQ86" s="46"/>
      <c r="AR86" s="47"/>
      <c r="AS86" s="49"/>
      <c r="AT86" s="46">
        <v>546</v>
      </c>
      <c r="AU86" s="47">
        <v>4</v>
      </c>
      <c r="AV86" s="48">
        <v>2</v>
      </c>
      <c r="AW86" s="10">
        <f>D86+G86+J86+M86+P86+S86+V86+Y86+AB86+AE86+AH86+AK86+AT86+AN86+AQ86</f>
        <v>3405</v>
      </c>
      <c r="AX86" s="7">
        <f>E86+H86+K86+N86+Q86+T86+W86+Z86+AC86+AF86+AI86+AL86+AU86+AO86+AR86</f>
        <v>24</v>
      </c>
      <c r="AY86" s="50">
        <f>F86+I86+L86+O86+R86+U86+X86+AA86+AD86+AG86+AJ86+AM86+AV86+AP86+AS86</f>
        <v>16</v>
      </c>
      <c r="AZ86" s="12">
        <f>AW86/AX86</f>
        <v>141.875</v>
      </c>
      <c r="BA86" s="51">
        <f>AY86/(AX86*2)</f>
        <v>0.3333333333333333</v>
      </c>
      <c r="BB86" s="5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</row>
    <row r="87" spans="1:77" ht="15.75">
      <c r="A87" s="53">
        <v>60</v>
      </c>
      <c r="B87" s="78" t="s">
        <v>100</v>
      </c>
      <c r="C87" s="54" t="s">
        <v>40</v>
      </c>
      <c r="D87" s="46">
        <v>536</v>
      </c>
      <c r="E87" s="47">
        <v>4</v>
      </c>
      <c r="F87" s="48">
        <v>0</v>
      </c>
      <c r="G87" s="46">
        <v>621</v>
      </c>
      <c r="H87" s="47">
        <v>4</v>
      </c>
      <c r="I87" s="48">
        <v>4</v>
      </c>
      <c r="J87" s="49">
        <v>591</v>
      </c>
      <c r="K87" s="47">
        <v>4</v>
      </c>
      <c r="L87" s="49">
        <v>6</v>
      </c>
      <c r="M87" s="46"/>
      <c r="N87" s="47"/>
      <c r="O87" s="48"/>
      <c r="P87" s="49">
        <v>542</v>
      </c>
      <c r="Q87" s="47">
        <v>4</v>
      </c>
      <c r="R87" s="49">
        <v>3</v>
      </c>
      <c r="S87" s="46">
        <v>550</v>
      </c>
      <c r="T87" s="47">
        <v>4</v>
      </c>
      <c r="U87" s="48">
        <v>0</v>
      </c>
      <c r="V87" s="49">
        <v>551</v>
      </c>
      <c r="W87" s="47">
        <v>4</v>
      </c>
      <c r="X87" s="49">
        <v>1</v>
      </c>
      <c r="Y87" s="46">
        <v>645</v>
      </c>
      <c r="Z87" s="47">
        <v>4</v>
      </c>
      <c r="AA87" s="48">
        <v>2</v>
      </c>
      <c r="AB87" s="46">
        <v>599</v>
      </c>
      <c r="AC87" s="47">
        <v>4</v>
      </c>
      <c r="AD87" s="48">
        <v>2</v>
      </c>
      <c r="AE87" s="46">
        <v>536</v>
      </c>
      <c r="AF87" s="47">
        <v>4</v>
      </c>
      <c r="AG87" s="48">
        <v>0</v>
      </c>
      <c r="AH87" s="46">
        <v>562</v>
      </c>
      <c r="AI87" s="47">
        <v>4</v>
      </c>
      <c r="AJ87" s="48">
        <v>0</v>
      </c>
      <c r="AK87" s="49">
        <v>585</v>
      </c>
      <c r="AL87" s="47">
        <v>4</v>
      </c>
      <c r="AM87" s="48">
        <v>3</v>
      </c>
      <c r="AN87" s="46">
        <v>536</v>
      </c>
      <c r="AO87" s="47">
        <v>4</v>
      </c>
      <c r="AP87" s="48">
        <v>2</v>
      </c>
      <c r="AQ87" s="46">
        <v>503</v>
      </c>
      <c r="AR87" s="47">
        <v>4</v>
      </c>
      <c r="AS87" s="49">
        <v>2</v>
      </c>
      <c r="AT87" s="46">
        <v>563</v>
      </c>
      <c r="AU87" s="47">
        <v>4</v>
      </c>
      <c r="AV87" s="48">
        <v>2</v>
      </c>
      <c r="AW87" s="10">
        <f>D87+G87+J87+M87+P87+S87+V87+Y87+AB87+AE87+AH87+AK87+AT87+AN87+AQ87</f>
        <v>7920</v>
      </c>
      <c r="AX87" s="7">
        <f>E87+H87+K87+N87+Q87+T87+W87+Z87+AC87+AF87+AI87+AL87+AU87+AO87+AR87</f>
        <v>56</v>
      </c>
      <c r="AY87" s="50">
        <f>F87+I87+L87+O87+R87+U87+X87+AA87+AD87+AG87+AJ87+AM87+AV87+AP87+AS87</f>
        <v>27</v>
      </c>
      <c r="AZ87" s="12">
        <f>AW87/AX87</f>
        <v>141.42857142857142</v>
      </c>
      <c r="BA87" s="51">
        <f>AY87/(AX87*2)</f>
        <v>0.24107142857142858</v>
      </c>
      <c r="BB87" s="5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</row>
    <row r="88" spans="1:77" ht="15.75">
      <c r="A88" s="53">
        <v>61</v>
      </c>
      <c r="B88" s="78" t="s">
        <v>107</v>
      </c>
      <c r="C88" s="45" t="s">
        <v>50</v>
      </c>
      <c r="D88" s="46">
        <v>549</v>
      </c>
      <c r="E88" s="47">
        <v>4</v>
      </c>
      <c r="F88" s="48">
        <v>0</v>
      </c>
      <c r="G88" s="46">
        <v>541</v>
      </c>
      <c r="H88" s="47">
        <v>4</v>
      </c>
      <c r="I88" s="48">
        <v>4</v>
      </c>
      <c r="J88" s="49">
        <v>574</v>
      </c>
      <c r="K88" s="47">
        <v>4</v>
      </c>
      <c r="L88" s="49">
        <v>2</v>
      </c>
      <c r="M88" s="46">
        <v>532</v>
      </c>
      <c r="N88" s="47">
        <v>4</v>
      </c>
      <c r="O88" s="48">
        <v>0</v>
      </c>
      <c r="P88" s="49">
        <v>611</v>
      </c>
      <c r="Q88" s="47">
        <v>4</v>
      </c>
      <c r="R88" s="49">
        <v>2</v>
      </c>
      <c r="S88" s="46">
        <v>515</v>
      </c>
      <c r="T88" s="47">
        <v>4</v>
      </c>
      <c r="U88" s="48">
        <v>0</v>
      </c>
      <c r="V88" s="49">
        <v>529</v>
      </c>
      <c r="W88" s="47">
        <v>4</v>
      </c>
      <c r="X88" s="49">
        <v>0</v>
      </c>
      <c r="Y88" s="46">
        <v>558</v>
      </c>
      <c r="Z88" s="47">
        <v>4</v>
      </c>
      <c r="AA88" s="48">
        <v>2</v>
      </c>
      <c r="AB88" s="46">
        <v>570</v>
      </c>
      <c r="AC88" s="47">
        <v>4</v>
      </c>
      <c r="AD88" s="48">
        <v>4</v>
      </c>
      <c r="AE88" s="49">
        <v>549</v>
      </c>
      <c r="AF88" s="47">
        <v>4</v>
      </c>
      <c r="AG88" s="49">
        <v>2</v>
      </c>
      <c r="AH88" s="46"/>
      <c r="AI88" s="47"/>
      <c r="AJ88" s="48"/>
      <c r="AK88" s="49">
        <v>550</v>
      </c>
      <c r="AL88" s="47">
        <v>4</v>
      </c>
      <c r="AM88" s="48">
        <v>0</v>
      </c>
      <c r="AN88" s="46"/>
      <c r="AO88" s="47"/>
      <c r="AP88" s="48"/>
      <c r="AQ88" s="46"/>
      <c r="AR88" s="47"/>
      <c r="AS88" s="49"/>
      <c r="AT88" s="46">
        <v>647</v>
      </c>
      <c r="AU88" s="47">
        <v>4</v>
      </c>
      <c r="AV88" s="48">
        <v>4</v>
      </c>
      <c r="AW88" s="10">
        <f>D88+G88+J88+M88+P88+S88+V88+Y88+AB88+AE88+AH88+AK88+AT88+AN88+AQ88</f>
        <v>6725</v>
      </c>
      <c r="AX88" s="7">
        <f>E88+H88+K88+N88+Q88+T88+W88+Z88+AC88+AF88+AI88+AL88+AU88+AO88+AR88</f>
        <v>48</v>
      </c>
      <c r="AY88" s="50">
        <f>F88+I88+L88+O88+R88+U88+X88+AA88+AD88+AG88+AJ88+AM88+AV88+AP88+AS88</f>
        <v>20</v>
      </c>
      <c r="AZ88" s="12">
        <f>AW88/AX88</f>
        <v>140.10416666666666</v>
      </c>
      <c r="BA88" s="51">
        <f>AY88/(AX88*2)</f>
        <v>0.20833333333333334</v>
      </c>
      <c r="BB88" s="5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</row>
    <row r="89" spans="1:77" ht="15.75">
      <c r="A89" s="53">
        <v>62</v>
      </c>
      <c r="B89" s="44" t="s">
        <v>105</v>
      </c>
      <c r="C89" s="45" t="s">
        <v>31</v>
      </c>
      <c r="D89" s="63"/>
      <c r="E89" s="58"/>
      <c r="F89" s="64"/>
      <c r="G89" s="63"/>
      <c r="H89" s="58"/>
      <c r="I89" s="64"/>
      <c r="J89" s="57">
        <v>495</v>
      </c>
      <c r="K89" s="58">
        <v>4</v>
      </c>
      <c r="L89" s="57">
        <v>0</v>
      </c>
      <c r="M89" s="63"/>
      <c r="N89" s="58"/>
      <c r="O89" s="64"/>
      <c r="P89" s="57"/>
      <c r="Q89" s="58"/>
      <c r="R89" s="57"/>
      <c r="S89" s="63">
        <v>543</v>
      </c>
      <c r="T89" s="58">
        <v>4</v>
      </c>
      <c r="U89" s="64">
        <v>0</v>
      </c>
      <c r="V89" s="57">
        <v>540</v>
      </c>
      <c r="W89" s="58">
        <v>4</v>
      </c>
      <c r="X89" s="57">
        <v>4</v>
      </c>
      <c r="Y89" s="63">
        <v>634</v>
      </c>
      <c r="Z89" s="58">
        <v>4</v>
      </c>
      <c r="AA89" s="64">
        <v>4</v>
      </c>
      <c r="AB89" s="63"/>
      <c r="AC89" s="58"/>
      <c r="AD89" s="64"/>
      <c r="AE89" s="57">
        <v>579</v>
      </c>
      <c r="AF89" s="58">
        <v>4</v>
      </c>
      <c r="AG89" s="57">
        <v>0</v>
      </c>
      <c r="AH89" s="63"/>
      <c r="AI89" s="58"/>
      <c r="AJ89" s="64"/>
      <c r="AK89" s="57"/>
      <c r="AL89" s="58"/>
      <c r="AM89" s="64"/>
      <c r="AN89" s="63"/>
      <c r="AO89" s="58"/>
      <c r="AP89" s="64"/>
      <c r="AQ89" s="63">
        <v>557</v>
      </c>
      <c r="AR89" s="58">
        <v>4</v>
      </c>
      <c r="AS89" s="57">
        <v>4</v>
      </c>
      <c r="AT89" s="63"/>
      <c r="AU89" s="58"/>
      <c r="AV89" s="64"/>
      <c r="AW89" s="10">
        <f>D89+G89+J89+M89+P89+S89+V89+Y89+AB89+AE89+AH89+AK89+AT89+AN89+AQ89</f>
        <v>3348</v>
      </c>
      <c r="AX89" s="7">
        <f>E89+H89+K89+N89+Q89+T89+W89+Z89+AC89+AF89+AI89+AL89+AU89+AO89+AR89</f>
        <v>24</v>
      </c>
      <c r="AY89" s="50">
        <f>F89+I89+L89+O89+R89+U89+X89+AA89+AD89+AG89+AJ89+AM89+AV89+AP89+AS89</f>
        <v>12</v>
      </c>
      <c r="AZ89" s="12">
        <f>AW89/AX89</f>
        <v>139.5</v>
      </c>
      <c r="BA89" s="51">
        <f>AY89/(AX89*2)</f>
        <v>0.25</v>
      </c>
      <c r="BB89" s="5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</row>
    <row r="90" spans="1:77" ht="15.75">
      <c r="A90" s="53">
        <v>63</v>
      </c>
      <c r="B90" s="60" t="s">
        <v>104</v>
      </c>
      <c r="C90" s="45" t="s">
        <v>50</v>
      </c>
      <c r="D90" s="46">
        <v>592</v>
      </c>
      <c r="E90" s="47">
        <v>4</v>
      </c>
      <c r="F90" s="48">
        <v>4</v>
      </c>
      <c r="G90" s="46">
        <v>595</v>
      </c>
      <c r="H90" s="47">
        <v>4</v>
      </c>
      <c r="I90" s="48">
        <v>6</v>
      </c>
      <c r="J90" s="49">
        <v>525</v>
      </c>
      <c r="K90" s="47">
        <v>4</v>
      </c>
      <c r="L90" s="49">
        <v>0</v>
      </c>
      <c r="M90" s="46">
        <v>572</v>
      </c>
      <c r="N90" s="47">
        <v>4</v>
      </c>
      <c r="O90" s="48">
        <v>2</v>
      </c>
      <c r="P90" s="49">
        <v>546</v>
      </c>
      <c r="Q90" s="47">
        <v>4</v>
      </c>
      <c r="R90" s="49">
        <v>2</v>
      </c>
      <c r="S90" s="46">
        <v>543</v>
      </c>
      <c r="T90" s="47">
        <v>4</v>
      </c>
      <c r="U90" s="48">
        <v>2</v>
      </c>
      <c r="V90" s="49"/>
      <c r="W90" s="47"/>
      <c r="X90" s="49"/>
      <c r="Y90" s="46">
        <v>600</v>
      </c>
      <c r="Z90" s="47">
        <v>4</v>
      </c>
      <c r="AA90" s="48">
        <v>2</v>
      </c>
      <c r="AB90" s="46">
        <v>551</v>
      </c>
      <c r="AC90" s="47">
        <v>4</v>
      </c>
      <c r="AD90" s="48">
        <v>4</v>
      </c>
      <c r="AE90" s="49">
        <v>516</v>
      </c>
      <c r="AF90" s="47">
        <v>4</v>
      </c>
      <c r="AG90" s="49">
        <v>0</v>
      </c>
      <c r="AH90" s="46">
        <v>589</v>
      </c>
      <c r="AI90" s="47">
        <v>4</v>
      </c>
      <c r="AJ90" s="48">
        <v>2</v>
      </c>
      <c r="AK90" s="49"/>
      <c r="AL90" s="47"/>
      <c r="AM90" s="48"/>
      <c r="AN90" s="46">
        <v>562</v>
      </c>
      <c r="AO90" s="47">
        <v>4</v>
      </c>
      <c r="AP90" s="48">
        <v>4</v>
      </c>
      <c r="AQ90" s="46"/>
      <c r="AR90" s="47"/>
      <c r="AS90" s="49"/>
      <c r="AT90" s="46">
        <v>472</v>
      </c>
      <c r="AU90" s="47">
        <v>4</v>
      </c>
      <c r="AV90" s="48">
        <v>0</v>
      </c>
      <c r="AW90" s="10">
        <f>D90+G90+J90+M90+P90+S90+V90+Y90+AB90+AE90+AH90+AK90+AT90+AN90+AQ90</f>
        <v>6663</v>
      </c>
      <c r="AX90" s="7">
        <f>E90+H90+K90+N90+Q90+T90+W90+Z90+AC90+AF90+AI90+AL90+AU90+AO90+AR90</f>
        <v>48</v>
      </c>
      <c r="AY90" s="50">
        <f>F90+I90+L90+O90+R90+U90+X90+AA90+AD90+AG90+AJ90+AM90+AV90+AP90+AS90</f>
        <v>28</v>
      </c>
      <c r="AZ90" s="12">
        <f>AW90/AX90</f>
        <v>138.8125</v>
      </c>
      <c r="BA90" s="51">
        <f>AY90/(AX90*2)</f>
        <v>0.2916666666666667</v>
      </c>
      <c r="BB90" s="5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</row>
    <row r="91" spans="1:77" ht="15.75">
      <c r="A91" s="53">
        <v>64</v>
      </c>
      <c r="B91" s="70" t="s">
        <v>106</v>
      </c>
      <c r="C91" s="45" t="s">
        <v>36</v>
      </c>
      <c r="D91" s="46">
        <v>653</v>
      </c>
      <c r="E91" s="47">
        <v>4</v>
      </c>
      <c r="F91" s="48">
        <v>4</v>
      </c>
      <c r="G91" s="46">
        <v>522</v>
      </c>
      <c r="H91" s="47">
        <v>4</v>
      </c>
      <c r="I91" s="48">
        <v>4</v>
      </c>
      <c r="J91" s="49">
        <v>636</v>
      </c>
      <c r="K91" s="47">
        <v>4</v>
      </c>
      <c r="L91" s="49">
        <v>2</v>
      </c>
      <c r="M91" s="46">
        <v>602</v>
      </c>
      <c r="N91" s="47">
        <v>4</v>
      </c>
      <c r="O91" s="48">
        <v>4</v>
      </c>
      <c r="P91" s="49">
        <v>455</v>
      </c>
      <c r="Q91" s="47">
        <v>4</v>
      </c>
      <c r="R91" s="49">
        <v>0</v>
      </c>
      <c r="S91" s="46"/>
      <c r="T91" s="47"/>
      <c r="U91" s="48"/>
      <c r="V91" s="49">
        <v>571</v>
      </c>
      <c r="W91" s="47">
        <v>4</v>
      </c>
      <c r="X91" s="49">
        <v>4</v>
      </c>
      <c r="Y91" s="46"/>
      <c r="Z91" s="47"/>
      <c r="AA91" s="48"/>
      <c r="AB91" s="46"/>
      <c r="AC91" s="47"/>
      <c r="AD91" s="48"/>
      <c r="AE91" s="49"/>
      <c r="AF91" s="47"/>
      <c r="AG91" s="49"/>
      <c r="AH91" s="46">
        <v>516</v>
      </c>
      <c r="AI91" s="47">
        <v>4</v>
      </c>
      <c r="AJ91" s="48">
        <v>0</v>
      </c>
      <c r="AK91" s="49">
        <v>492</v>
      </c>
      <c r="AL91" s="47">
        <v>4</v>
      </c>
      <c r="AM91" s="48">
        <v>0</v>
      </c>
      <c r="AN91" s="46">
        <v>550</v>
      </c>
      <c r="AO91" s="47">
        <v>4</v>
      </c>
      <c r="AP91" s="48">
        <v>2</v>
      </c>
      <c r="AQ91" s="46">
        <v>488</v>
      </c>
      <c r="AR91" s="47">
        <v>4</v>
      </c>
      <c r="AS91" s="49">
        <v>2</v>
      </c>
      <c r="AT91" s="46">
        <v>474</v>
      </c>
      <c r="AU91" s="47">
        <v>4</v>
      </c>
      <c r="AV91" s="48">
        <v>2</v>
      </c>
      <c r="AW91" s="10">
        <f>D91+G91+J91+M91+P91+S91+V91+Y91+AB91+AE91+AH91+AK91+AT91+AN91+AQ91</f>
        <v>5959</v>
      </c>
      <c r="AX91" s="7">
        <f>E91+H91+K91+N91+Q91+T91+W91+Z91+AC91+AF91+AI91+AL91+AU91+AO91+AR91</f>
        <v>44</v>
      </c>
      <c r="AY91" s="50">
        <f>F91+I91+L91+O91+R91+U91+X91+AA91+AD91+AG91+AJ91+AM91+AV91+AP91+AS91</f>
        <v>24</v>
      </c>
      <c r="AZ91" s="12">
        <f>AW91/AX91</f>
        <v>135.4318181818182</v>
      </c>
      <c r="BA91" s="51">
        <f>AY91/(AX91*2)</f>
        <v>0.2727272727272727</v>
      </c>
      <c r="BB91" s="5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</row>
    <row r="92" spans="1:77" ht="15.75">
      <c r="A92" s="72">
        <v>65</v>
      </c>
      <c r="B92" s="44" t="s">
        <v>108</v>
      </c>
      <c r="C92" s="61" t="s">
        <v>41</v>
      </c>
      <c r="D92" s="73"/>
      <c r="E92" s="73"/>
      <c r="F92" s="74"/>
      <c r="G92" s="73">
        <v>450</v>
      </c>
      <c r="H92" s="73">
        <v>4</v>
      </c>
      <c r="I92" s="74">
        <v>0</v>
      </c>
      <c r="J92" s="73">
        <v>456</v>
      </c>
      <c r="K92" s="73">
        <v>4</v>
      </c>
      <c r="L92" s="74">
        <v>2</v>
      </c>
      <c r="M92" s="73">
        <v>546</v>
      </c>
      <c r="N92" s="73">
        <v>4</v>
      </c>
      <c r="O92" s="74">
        <v>2</v>
      </c>
      <c r="P92" s="73">
        <v>511</v>
      </c>
      <c r="Q92" s="73">
        <v>4</v>
      </c>
      <c r="R92" s="74">
        <v>0</v>
      </c>
      <c r="S92" s="73">
        <v>586</v>
      </c>
      <c r="T92" s="73">
        <v>4</v>
      </c>
      <c r="U92" s="74">
        <v>2</v>
      </c>
      <c r="V92" s="73"/>
      <c r="W92" s="73"/>
      <c r="X92" s="74"/>
      <c r="Y92" s="73"/>
      <c r="Z92" s="73"/>
      <c r="AA92" s="74"/>
      <c r="AB92" s="75">
        <v>661</v>
      </c>
      <c r="AC92" s="73">
        <v>4</v>
      </c>
      <c r="AD92" s="74">
        <v>2</v>
      </c>
      <c r="AE92" s="49"/>
      <c r="AF92" s="47"/>
      <c r="AG92" s="74"/>
      <c r="AH92" s="73">
        <v>438</v>
      </c>
      <c r="AI92" s="73">
        <v>4</v>
      </c>
      <c r="AJ92" s="74">
        <v>2</v>
      </c>
      <c r="AK92" s="73">
        <v>596</v>
      </c>
      <c r="AL92" s="73">
        <v>4</v>
      </c>
      <c r="AM92" s="74">
        <v>2</v>
      </c>
      <c r="AN92" s="75">
        <v>565</v>
      </c>
      <c r="AO92" s="73">
        <v>4</v>
      </c>
      <c r="AP92" s="74">
        <v>2</v>
      </c>
      <c r="AQ92" s="75"/>
      <c r="AR92" s="73"/>
      <c r="AS92" s="74"/>
      <c r="AT92" s="73">
        <v>555</v>
      </c>
      <c r="AU92" s="73">
        <v>4</v>
      </c>
      <c r="AV92" s="74">
        <v>6</v>
      </c>
      <c r="AW92" s="10">
        <f>D92+G92+J92+M92+P92+S92+V92+Y92+AB92+AE92+AH92+AK92+AT92+AN92+AQ92</f>
        <v>5364</v>
      </c>
      <c r="AX92" s="7">
        <f>E92+H92+K92+N92+Q92+T92+W92+Z92+AC92+AF92+AI92+AL92+AU92+AO92+AR92</f>
        <v>40</v>
      </c>
      <c r="AY92" s="50">
        <f>F92+I92+L92+O92+R92+U92+X92+AA92+AD92+AG92+AJ92+AM92+AV92+AP92+AS92</f>
        <v>20</v>
      </c>
      <c r="AZ92" s="12">
        <f>AW92/AX92</f>
        <v>134.1</v>
      </c>
      <c r="BA92" s="51">
        <f>AY92/(AX92*2)</f>
        <v>0.25</v>
      </c>
      <c r="BB92" s="5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</row>
    <row r="93" spans="1:77" ht="15.75">
      <c r="A93" s="53">
        <v>66</v>
      </c>
      <c r="B93" s="44" t="s">
        <v>110</v>
      </c>
      <c r="C93" s="45" t="s">
        <v>31</v>
      </c>
      <c r="D93" s="46">
        <v>470</v>
      </c>
      <c r="E93" s="47">
        <v>4</v>
      </c>
      <c r="F93" s="48">
        <v>2</v>
      </c>
      <c r="G93" s="46">
        <v>538</v>
      </c>
      <c r="H93" s="47">
        <v>4</v>
      </c>
      <c r="I93" s="48">
        <v>2</v>
      </c>
      <c r="J93" s="49"/>
      <c r="K93" s="47"/>
      <c r="L93" s="49"/>
      <c r="M93" s="46">
        <v>545</v>
      </c>
      <c r="N93" s="47">
        <v>4</v>
      </c>
      <c r="O93" s="48">
        <v>4</v>
      </c>
      <c r="P93" s="49">
        <v>505</v>
      </c>
      <c r="Q93" s="47">
        <v>4</v>
      </c>
      <c r="R93" s="49">
        <v>2</v>
      </c>
      <c r="S93" s="46"/>
      <c r="T93" s="47"/>
      <c r="U93" s="48"/>
      <c r="V93" s="49"/>
      <c r="W93" s="47"/>
      <c r="X93" s="49"/>
      <c r="Y93" s="46"/>
      <c r="Z93" s="47"/>
      <c r="AA93" s="48"/>
      <c r="AB93" s="46"/>
      <c r="AC93" s="47"/>
      <c r="AD93" s="48"/>
      <c r="AE93" s="49"/>
      <c r="AF93" s="47"/>
      <c r="AG93" s="49"/>
      <c r="AH93" s="46"/>
      <c r="AI93" s="47"/>
      <c r="AJ93" s="48"/>
      <c r="AK93" s="49">
        <v>497</v>
      </c>
      <c r="AL93" s="47">
        <v>4</v>
      </c>
      <c r="AM93" s="48">
        <v>2</v>
      </c>
      <c r="AN93" s="46"/>
      <c r="AO93" s="47"/>
      <c r="AP93" s="48"/>
      <c r="AQ93" s="46">
        <v>559</v>
      </c>
      <c r="AR93" s="47">
        <v>4</v>
      </c>
      <c r="AS93" s="49">
        <v>2</v>
      </c>
      <c r="AT93" s="46">
        <v>568</v>
      </c>
      <c r="AU93" s="47">
        <v>4</v>
      </c>
      <c r="AV93" s="48">
        <v>4</v>
      </c>
      <c r="AW93" s="10">
        <f>D93+G93+J93+M93+P93+S93+V93+Y93+AB93+AE93+AH93+AK93+AT93+AN93+AQ93</f>
        <v>3682</v>
      </c>
      <c r="AX93" s="7">
        <f>E93+H93+K93+N93+Q93+T93+W93+Z93+AC93+AF93+AI93+AL93+AU93+AO93+AR93</f>
        <v>28</v>
      </c>
      <c r="AY93" s="50">
        <f>F93+I93+L93+O93+R93+U93+X93+AA93+AD93+AG93+AJ93+AM93+AV93+AP93+AS93</f>
        <v>18</v>
      </c>
      <c r="AZ93" s="12">
        <f>AW93/AX93</f>
        <v>131.5</v>
      </c>
      <c r="BA93" s="51">
        <f>AY93/(AX93*2)</f>
        <v>0.32142857142857145</v>
      </c>
      <c r="BB93" s="5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</row>
    <row r="94" spans="1:77" ht="15.75">
      <c r="A94" s="53">
        <v>67</v>
      </c>
      <c r="B94" s="78" t="s">
        <v>109</v>
      </c>
      <c r="C94" s="45" t="s">
        <v>41</v>
      </c>
      <c r="D94" s="63">
        <v>493</v>
      </c>
      <c r="E94" s="58">
        <v>4</v>
      </c>
      <c r="F94" s="64">
        <v>0</v>
      </c>
      <c r="G94" s="63">
        <v>556</v>
      </c>
      <c r="H94" s="58">
        <v>4</v>
      </c>
      <c r="I94" s="64">
        <v>0</v>
      </c>
      <c r="J94" s="57">
        <v>581</v>
      </c>
      <c r="K94" s="58">
        <v>4</v>
      </c>
      <c r="L94" s="57">
        <v>4</v>
      </c>
      <c r="M94" s="63">
        <v>459</v>
      </c>
      <c r="N94" s="58">
        <v>4</v>
      </c>
      <c r="O94" s="64">
        <v>0</v>
      </c>
      <c r="P94" s="57">
        <v>575</v>
      </c>
      <c r="Q94" s="58">
        <v>4</v>
      </c>
      <c r="R94" s="57">
        <v>2</v>
      </c>
      <c r="S94" s="63">
        <v>514</v>
      </c>
      <c r="T94" s="58">
        <v>4</v>
      </c>
      <c r="U94" s="64">
        <v>2</v>
      </c>
      <c r="V94" s="57"/>
      <c r="W94" s="58"/>
      <c r="X94" s="57"/>
      <c r="Y94" s="63">
        <v>496</v>
      </c>
      <c r="Z94" s="58">
        <v>4</v>
      </c>
      <c r="AA94" s="64">
        <v>0</v>
      </c>
      <c r="AB94" s="63">
        <v>504</v>
      </c>
      <c r="AC94" s="58">
        <v>4</v>
      </c>
      <c r="AD94" s="64">
        <v>0</v>
      </c>
      <c r="AE94" s="57">
        <v>472</v>
      </c>
      <c r="AF94" s="58">
        <v>4</v>
      </c>
      <c r="AG94" s="57">
        <v>0</v>
      </c>
      <c r="AH94" s="63">
        <v>534</v>
      </c>
      <c r="AI94" s="58">
        <v>4</v>
      </c>
      <c r="AJ94" s="64">
        <v>4</v>
      </c>
      <c r="AK94" s="57">
        <v>502</v>
      </c>
      <c r="AL94" s="58">
        <v>4</v>
      </c>
      <c r="AM94" s="64">
        <v>0</v>
      </c>
      <c r="AN94" s="63">
        <v>490</v>
      </c>
      <c r="AO94" s="58">
        <v>4</v>
      </c>
      <c r="AP94" s="64">
        <v>2</v>
      </c>
      <c r="AQ94" s="63">
        <v>493</v>
      </c>
      <c r="AR94" s="58">
        <v>4</v>
      </c>
      <c r="AS94" s="57">
        <v>2</v>
      </c>
      <c r="AT94" s="63">
        <v>491</v>
      </c>
      <c r="AU94" s="58">
        <v>4</v>
      </c>
      <c r="AV94" s="64">
        <v>4</v>
      </c>
      <c r="AW94" s="10">
        <f>D94+G94+J94+M94+P94+S94+V94+Y94+AB94+AE94+AH94+AK94+AT94+AN94+AQ94</f>
        <v>7160</v>
      </c>
      <c r="AX94" s="7">
        <f>E94+H94+K94+N94+Q94+T94+W94+Z94+AC94+AF94+AI94+AL94+AU94+AO94+AR94</f>
        <v>56</v>
      </c>
      <c r="AY94" s="50">
        <f>F94+I94+L94+O94+R94+U94+X94+AA94+AD94+AG94+AJ94+AM94+AV94+AP94+AS94</f>
        <v>20</v>
      </c>
      <c r="AZ94" s="12">
        <f>AW94/AX94</f>
        <v>127.85714285714286</v>
      </c>
      <c r="BA94" s="51">
        <f>AY94/(AX94*2)</f>
        <v>0.17857142857142858</v>
      </c>
      <c r="BB94" s="5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</row>
    <row r="95" spans="1:77" ht="15.75">
      <c r="A95" s="53">
        <v>68</v>
      </c>
      <c r="B95" s="44" t="s">
        <v>111</v>
      </c>
      <c r="C95" s="45" t="s">
        <v>39</v>
      </c>
      <c r="D95" s="55"/>
      <c r="E95" s="55"/>
      <c r="F95" s="56"/>
      <c r="G95" s="55">
        <v>398</v>
      </c>
      <c r="H95" s="55">
        <v>4</v>
      </c>
      <c r="I95" s="56">
        <v>2</v>
      </c>
      <c r="J95" s="55"/>
      <c r="K95" s="55"/>
      <c r="L95" s="56"/>
      <c r="M95" s="55">
        <v>488</v>
      </c>
      <c r="N95" s="55">
        <v>4</v>
      </c>
      <c r="O95" s="56">
        <v>2</v>
      </c>
      <c r="P95" s="55">
        <v>524</v>
      </c>
      <c r="Q95" s="55">
        <v>4</v>
      </c>
      <c r="R95" s="56">
        <v>4</v>
      </c>
      <c r="S95" s="55">
        <v>586</v>
      </c>
      <c r="T95" s="55">
        <v>4</v>
      </c>
      <c r="U95" s="56">
        <v>4</v>
      </c>
      <c r="V95" s="55">
        <v>513</v>
      </c>
      <c r="W95" s="55">
        <v>4</v>
      </c>
      <c r="X95" s="56">
        <v>2</v>
      </c>
      <c r="Y95" s="55">
        <v>612</v>
      </c>
      <c r="Z95" s="55">
        <v>4</v>
      </c>
      <c r="AA95" s="56">
        <v>6</v>
      </c>
      <c r="AB95" s="55">
        <v>502</v>
      </c>
      <c r="AC95" s="55">
        <v>4</v>
      </c>
      <c r="AD95" s="56">
        <v>2</v>
      </c>
      <c r="AE95" s="57">
        <v>477</v>
      </c>
      <c r="AF95" s="58">
        <v>4</v>
      </c>
      <c r="AG95" s="56">
        <v>4</v>
      </c>
      <c r="AH95" s="55"/>
      <c r="AI95" s="55"/>
      <c r="AJ95" s="56"/>
      <c r="AK95" s="55">
        <v>467</v>
      </c>
      <c r="AL95" s="55">
        <v>4</v>
      </c>
      <c r="AM95" s="56">
        <v>0</v>
      </c>
      <c r="AN95" s="59">
        <v>485</v>
      </c>
      <c r="AO95" s="55">
        <v>4</v>
      </c>
      <c r="AP95" s="56">
        <v>0</v>
      </c>
      <c r="AQ95" s="59">
        <v>505</v>
      </c>
      <c r="AR95" s="55">
        <v>4</v>
      </c>
      <c r="AS95" s="56">
        <v>0</v>
      </c>
      <c r="AT95" s="55"/>
      <c r="AU95" s="55"/>
      <c r="AV95" s="56"/>
      <c r="AW95" s="10">
        <f>D95+G95+J95+M95+P95+S95+V95+Y95+AB95+AE95+AH95+AK95+AT95+AN95+AQ95</f>
        <v>5557</v>
      </c>
      <c r="AX95" s="7">
        <f>E95+H95+K95+N95+Q95+T95+W95+Z95+AC95+AF95+AI95+AL95+AU95+AO95+AR95</f>
        <v>44</v>
      </c>
      <c r="AY95" s="50">
        <f>F95+I95+L95+O95+R95+U95+X95+AA95+AD95+AG95+AJ95+AM95+AV95+AP95+AS95</f>
        <v>26</v>
      </c>
      <c r="AZ95" s="12">
        <f>AW95/AX95</f>
        <v>126.29545454545455</v>
      </c>
      <c r="BA95" s="51">
        <f>AY95/(AX95*2)</f>
        <v>0.29545454545454547</v>
      </c>
      <c r="BB95" s="5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</row>
    <row r="96" spans="1:77" ht="15.75">
      <c r="A96" s="53">
        <v>69</v>
      </c>
      <c r="B96" s="44" t="s">
        <v>129</v>
      </c>
      <c r="C96" s="45" t="s">
        <v>41</v>
      </c>
      <c r="D96" s="46"/>
      <c r="E96" s="47"/>
      <c r="F96" s="48"/>
      <c r="G96" s="46"/>
      <c r="H96" s="47"/>
      <c r="I96" s="48"/>
      <c r="J96" s="49"/>
      <c r="K96" s="47"/>
      <c r="L96" s="49"/>
      <c r="M96" s="46">
        <v>584</v>
      </c>
      <c r="N96" s="47">
        <v>4</v>
      </c>
      <c r="O96" s="48">
        <v>0</v>
      </c>
      <c r="P96" s="49"/>
      <c r="Q96" s="47"/>
      <c r="R96" s="49"/>
      <c r="S96" s="46"/>
      <c r="T96" s="47"/>
      <c r="U96" s="48"/>
      <c r="V96" s="49"/>
      <c r="W96" s="47"/>
      <c r="X96" s="49"/>
      <c r="Y96" s="46"/>
      <c r="Z96" s="47"/>
      <c r="AA96" s="48"/>
      <c r="AB96" s="46">
        <v>445</v>
      </c>
      <c r="AC96" s="47">
        <v>4</v>
      </c>
      <c r="AD96" s="48">
        <v>0</v>
      </c>
      <c r="AE96" s="46"/>
      <c r="AF96" s="47"/>
      <c r="AG96" s="48"/>
      <c r="AH96" s="46"/>
      <c r="AI96" s="47"/>
      <c r="AJ96" s="48"/>
      <c r="AK96" s="49">
        <v>419</v>
      </c>
      <c r="AL96" s="47">
        <v>4</v>
      </c>
      <c r="AM96" s="48">
        <v>0</v>
      </c>
      <c r="AN96" s="46">
        <v>422</v>
      </c>
      <c r="AO96" s="47">
        <v>4</v>
      </c>
      <c r="AP96" s="48">
        <v>0</v>
      </c>
      <c r="AQ96" s="46">
        <v>621</v>
      </c>
      <c r="AR96" s="47">
        <v>4</v>
      </c>
      <c r="AS96" s="49">
        <v>4</v>
      </c>
      <c r="AT96" s="46"/>
      <c r="AU96" s="47"/>
      <c r="AV96" s="48"/>
      <c r="AW96" s="10">
        <f>D96+G96+J96+M96+P96+S96+V96+Y96+AB96+AE96+AH96+AK96+AT96+AN96+AQ96</f>
        <v>2491</v>
      </c>
      <c r="AX96" s="7">
        <f>E96+H96+K96+N96+Q96+T96+W96+Z96+AC96+AF96+AI96+AL96+AU96+AO96+AR96</f>
        <v>20</v>
      </c>
      <c r="AY96" s="50">
        <f>F96+I96+L96+O96+R96+U96+X96+AA96+AD96+AG96+AJ96+AM96+AV96+AP96+AS96</f>
        <v>4</v>
      </c>
      <c r="AZ96" s="12">
        <f>AW96/AX96</f>
        <v>124.55</v>
      </c>
      <c r="BA96" s="51">
        <f>AY96/(AX96*2)</f>
        <v>0.1</v>
      </c>
      <c r="BB96" s="5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</row>
    <row r="97" spans="1:77" ht="15.75">
      <c r="A97" s="53">
        <v>70</v>
      </c>
      <c r="B97" s="78" t="s">
        <v>112</v>
      </c>
      <c r="C97" s="45" t="s">
        <v>40</v>
      </c>
      <c r="D97" s="46"/>
      <c r="E97" s="47"/>
      <c r="F97" s="48"/>
      <c r="G97" s="46"/>
      <c r="H97" s="47"/>
      <c r="I97" s="48"/>
      <c r="J97" s="49">
        <v>470</v>
      </c>
      <c r="K97" s="47">
        <v>4</v>
      </c>
      <c r="L97" s="49">
        <v>4</v>
      </c>
      <c r="M97" s="46"/>
      <c r="N97" s="47"/>
      <c r="O97" s="48"/>
      <c r="P97" s="49">
        <v>514</v>
      </c>
      <c r="Q97" s="47">
        <v>4</v>
      </c>
      <c r="R97" s="49">
        <v>2</v>
      </c>
      <c r="S97" s="46">
        <v>467</v>
      </c>
      <c r="T97" s="47">
        <v>4</v>
      </c>
      <c r="U97" s="48">
        <v>0</v>
      </c>
      <c r="V97" s="49">
        <v>478</v>
      </c>
      <c r="W97" s="47">
        <v>4</v>
      </c>
      <c r="X97" s="49">
        <v>2</v>
      </c>
      <c r="Y97" s="46">
        <v>501</v>
      </c>
      <c r="Z97" s="47">
        <v>4</v>
      </c>
      <c r="AA97" s="48">
        <v>0</v>
      </c>
      <c r="AB97" s="46">
        <v>516</v>
      </c>
      <c r="AC97" s="47">
        <v>4</v>
      </c>
      <c r="AD97" s="48">
        <v>0</v>
      </c>
      <c r="AE97" s="49">
        <v>512</v>
      </c>
      <c r="AF97" s="47">
        <v>4</v>
      </c>
      <c r="AG97" s="49">
        <v>2</v>
      </c>
      <c r="AH97" s="46"/>
      <c r="AI97" s="47"/>
      <c r="AJ97" s="48"/>
      <c r="AK97" s="49"/>
      <c r="AL97" s="47"/>
      <c r="AM97" s="48"/>
      <c r="AN97" s="46"/>
      <c r="AO97" s="47"/>
      <c r="AP97" s="48"/>
      <c r="AQ97" s="46"/>
      <c r="AR97" s="47"/>
      <c r="AS97" s="49"/>
      <c r="AT97" s="46"/>
      <c r="AU97" s="47"/>
      <c r="AV97" s="48"/>
      <c r="AW97" s="10">
        <f>D97+G97+J97+M97+P97+S97+V97+Y97+AB97+AE97+AH97+AK97+AT97+AN97+AQ97</f>
        <v>3458</v>
      </c>
      <c r="AX97" s="7">
        <f>E97+H97+K97+N97+Q97+T97+W97+Z97+AC97+AF97+AI97+AL97+AU97+AO97+AR97</f>
        <v>28</v>
      </c>
      <c r="AY97" s="50">
        <f>F97+I97+L97+O97+R97+U97+X97+AA97+AD97+AG97+AJ97+AM97+AV97+AP97+AS97</f>
        <v>10</v>
      </c>
      <c r="AZ97" s="12">
        <f>AW97/AX97</f>
        <v>123.5</v>
      </c>
      <c r="BA97" s="51">
        <f>AY97/(AX97*2)</f>
        <v>0.17857142857142858</v>
      </c>
      <c r="BB97" s="5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</row>
    <row r="98" spans="1:77" ht="15.75">
      <c r="A98" s="53">
        <v>71</v>
      </c>
      <c r="B98" s="78" t="s">
        <v>135</v>
      </c>
      <c r="C98" s="45" t="s">
        <v>41</v>
      </c>
      <c r="D98" s="46">
        <v>411</v>
      </c>
      <c r="E98" s="47">
        <v>4</v>
      </c>
      <c r="F98" s="48">
        <v>0</v>
      </c>
      <c r="G98" s="46"/>
      <c r="H98" s="47"/>
      <c r="I98" s="48"/>
      <c r="J98" s="49">
        <v>374</v>
      </c>
      <c r="K98" s="47">
        <v>4</v>
      </c>
      <c r="L98" s="49">
        <v>0</v>
      </c>
      <c r="M98" s="46"/>
      <c r="N98" s="47"/>
      <c r="O98" s="48"/>
      <c r="P98" s="49"/>
      <c r="Q98" s="47"/>
      <c r="R98" s="49"/>
      <c r="S98" s="46">
        <v>416</v>
      </c>
      <c r="T98" s="47">
        <v>4</v>
      </c>
      <c r="U98" s="48">
        <v>2</v>
      </c>
      <c r="V98" s="49"/>
      <c r="W98" s="47"/>
      <c r="X98" s="49"/>
      <c r="Y98" s="46">
        <v>490</v>
      </c>
      <c r="Z98" s="47">
        <v>4</v>
      </c>
      <c r="AA98" s="48">
        <v>0</v>
      </c>
      <c r="AB98" s="46"/>
      <c r="AC98" s="47"/>
      <c r="AD98" s="48"/>
      <c r="AE98" s="49"/>
      <c r="AF98" s="47"/>
      <c r="AG98" s="49"/>
      <c r="AH98" s="46"/>
      <c r="AI98" s="47"/>
      <c r="AJ98" s="48"/>
      <c r="AK98" s="49"/>
      <c r="AL98" s="47"/>
      <c r="AM98" s="48"/>
      <c r="AN98" s="46"/>
      <c r="AO98" s="47"/>
      <c r="AP98" s="48"/>
      <c r="AQ98" s="46">
        <v>475</v>
      </c>
      <c r="AR98" s="47">
        <v>4</v>
      </c>
      <c r="AS98" s="49">
        <v>2</v>
      </c>
      <c r="AT98" s="46"/>
      <c r="AU98" s="47"/>
      <c r="AV98" s="48"/>
      <c r="AW98" s="10">
        <f>D98+G98+J98+M98+P98+S98+V98+Y98+AB98+AE98+AH98+AK98+AT98+AN98+AQ98</f>
        <v>2166</v>
      </c>
      <c r="AX98" s="7">
        <f>E98+H98+K98+N98+Q98+T98+W98+Z98+AC98+AF98+AI98+AL98+AU98+AO98+AR98</f>
        <v>20</v>
      </c>
      <c r="AY98" s="50">
        <f>F98+I98+L98+O98+R98+U98+X98+AA98+AD98+AG98+AJ98+AM98+AV98+AP98+AS98</f>
        <v>4</v>
      </c>
      <c r="AZ98" s="12">
        <f>AW98/AX98</f>
        <v>108.3</v>
      </c>
      <c r="BA98" s="51">
        <f>AY98/(AX98*2)</f>
        <v>0.1</v>
      </c>
      <c r="BB98" s="5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</row>
    <row r="99" spans="1:77" ht="15.75">
      <c r="A99" s="109" t="s">
        <v>207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1"/>
      <c r="BB99" s="5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</row>
    <row r="100" spans="1:77" ht="15.75">
      <c r="A100" s="71">
        <v>72</v>
      </c>
      <c r="B100" s="44" t="s">
        <v>113</v>
      </c>
      <c r="C100" s="45" t="s">
        <v>26</v>
      </c>
      <c r="D100" s="46"/>
      <c r="E100" s="47"/>
      <c r="F100" s="48"/>
      <c r="G100" s="46"/>
      <c r="H100" s="47"/>
      <c r="I100" s="48"/>
      <c r="J100" s="49"/>
      <c r="K100" s="47"/>
      <c r="L100" s="49"/>
      <c r="M100" s="46"/>
      <c r="N100" s="47"/>
      <c r="O100" s="48"/>
      <c r="P100" s="49"/>
      <c r="Q100" s="47"/>
      <c r="R100" s="49"/>
      <c r="S100" s="46"/>
      <c r="T100" s="47"/>
      <c r="U100" s="48"/>
      <c r="V100" s="49"/>
      <c r="W100" s="47"/>
      <c r="X100" s="49"/>
      <c r="Y100" s="46">
        <v>732</v>
      </c>
      <c r="Z100" s="47">
        <v>4</v>
      </c>
      <c r="AA100" s="48">
        <v>6</v>
      </c>
      <c r="AB100" s="46"/>
      <c r="AC100" s="47"/>
      <c r="AD100" s="48"/>
      <c r="AE100" s="49"/>
      <c r="AF100" s="47"/>
      <c r="AG100" s="49"/>
      <c r="AH100" s="46"/>
      <c r="AI100" s="47"/>
      <c r="AJ100" s="48"/>
      <c r="AK100" s="49"/>
      <c r="AL100" s="47"/>
      <c r="AM100" s="48"/>
      <c r="AN100" s="46"/>
      <c r="AO100" s="47"/>
      <c r="AP100" s="48"/>
      <c r="AQ100" s="46"/>
      <c r="AR100" s="47"/>
      <c r="AS100" s="49"/>
      <c r="AT100" s="46"/>
      <c r="AU100" s="47"/>
      <c r="AV100" s="48"/>
      <c r="AW100" s="10">
        <f aca="true" t="shared" si="14" ref="AW100:AW137">D100+G100+J100+M100+P100+S100+V100+Y100+AB100+AE100+AH100+AK100+AT100+AN100+AQ100</f>
        <v>732</v>
      </c>
      <c r="AX100" s="7">
        <f aca="true" t="shared" si="15" ref="AX100:AX137">E100+H100+K100+N100+Q100+T100+W100+Z100+AC100+AF100+AI100+AL100+AU100+AO100+AR100</f>
        <v>4</v>
      </c>
      <c r="AY100" s="50">
        <f aca="true" t="shared" si="16" ref="AY100:AY137">F100+I100+L100+O100+R100+U100+X100+AA100+AD100+AG100+AJ100+AM100+AV100+AP100+AS100</f>
        <v>6</v>
      </c>
      <c r="AZ100" s="12">
        <f aca="true" t="shared" si="17" ref="AZ100:AZ137">AW100/AX100</f>
        <v>183</v>
      </c>
      <c r="BA100" s="51">
        <f aca="true" t="shared" si="18" ref="BA100:BA137">AY100/(AX100*2)</f>
        <v>0.75</v>
      </c>
      <c r="BB100" s="5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</row>
    <row r="101" spans="1:77" ht="15.75">
      <c r="A101" s="53">
        <v>73</v>
      </c>
      <c r="B101" s="70" t="s">
        <v>114</v>
      </c>
      <c r="C101" s="45" t="s">
        <v>26</v>
      </c>
      <c r="D101" s="46">
        <v>718</v>
      </c>
      <c r="E101" s="47">
        <v>4</v>
      </c>
      <c r="F101" s="48">
        <v>7</v>
      </c>
      <c r="G101" s="46">
        <v>744</v>
      </c>
      <c r="H101" s="47">
        <v>4</v>
      </c>
      <c r="I101" s="48">
        <v>4</v>
      </c>
      <c r="J101" s="49"/>
      <c r="K101" s="47"/>
      <c r="L101" s="49"/>
      <c r="M101" s="46">
        <v>333</v>
      </c>
      <c r="N101" s="47">
        <v>2</v>
      </c>
      <c r="O101" s="48">
        <v>4</v>
      </c>
      <c r="P101" s="49">
        <v>697</v>
      </c>
      <c r="Q101" s="47">
        <v>4</v>
      </c>
      <c r="R101" s="49">
        <v>6</v>
      </c>
      <c r="S101" s="46"/>
      <c r="T101" s="47"/>
      <c r="U101" s="48"/>
      <c r="V101" s="49"/>
      <c r="W101" s="47"/>
      <c r="X101" s="49"/>
      <c r="Y101" s="46"/>
      <c r="Z101" s="47"/>
      <c r="AA101" s="48"/>
      <c r="AB101" s="46"/>
      <c r="AC101" s="47"/>
      <c r="AD101" s="48"/>
      <c r="AE101" s="49"/>
      <c r="AF101" s="47"/>
      <c r="AG101" s="49"/>
      <c r="AH101" s="46"/>
      <c r="AI101" s="47"/>
      <c r="AJ101" s="48"/>
      <c r="AK101" s="49"/>
      <c r="AL101" s="47"/>
      <c r="AM101" s="48"/>
      <c r="AN101" s="46"/>
      <c r="AO101" s="47"/>
      <c r="AP101" s="48"/>
      <c r="AQ101" s="46"/>
      <c r="AR101" s="47"/>
      <c r="AS101" s="49"/>
      <c r="AT101" s="46"/>
      <c r="AU101" s="47"/>
      <c r="AV101" s="48"/>
      <c r="AW101" s="10">
        <f t="shared" si="14"/>
        <v>2492</v>
      </c>
      <c r="AX101" s="7">
        <f t="shared" si="15"/>
        <v>14</v>
      </c>
      <c r="AY101" s="50">
        <f t="shared" si="16"/>
        <v>21</v>
      </c>
      <c r="AZ101" s="12">
        <f t="shared" si="17"/>
        <v>178</v>
      </c>
      <c r="BA101" s="51">
        <f t="shared" si="18"/>
        <v>0.75</v>
      </c>
      <c r="BB101" s="5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</row>
    <row r="102" spans="1:77" ht="15.75">
      <c r="A102" s="71">
        <v>75</v>
      </c>
      <c r="B102" s="44" t="s">
        <v>117</v>
      </c>
      <c r="C102" s="45" t="s">
        <v>26</v>
      </c>
      <c r="D102" s="46"/>
      <c r="E102" s="47"/>
      <c r="F102" s="48"/>
      <c r="G102" s="46"/>
      <c r="H102" s="47"/>
      <c r="I102" s="48"/>
      <c r="J102" s="49"/>
      <c r="K102" s="47"/>
      <c r="L102" s="49"/>
      <c r="M102" s="46"/>
      <c r="N102" s="47"/>
      <c r="O102" s="48"/>
      <c r="P102" s="49"/>
      <c r="Q102" s="47"/>
      <c r="R102" s="49"/>
      <c r="S102" s="46">
        <v>640</v>
      </c>
      <c r="T102" s="47">
        <v>4</v>
      </c>
      <c r="U102" s="48">
        <v>6</v>
      </c>
      <c r="V102" s="49"/>
      <c r="W102" s="47"/>
      <c r="X102" s="49"/>
      <c r="Y102" s="46"/>
      <c r="Z102" s="47"/>
      <c r="AA102" s="48"/>
      <c r="AB102" s="46"/>
      <c r="AC102" s="47"/>
      <c r="AD102" s="48"/>
      <c r="AE102" s="46"/>
      <c r="AF102" s="47"/>
      <c r="AG102" s="48"/>
      <c r="AH102" s="46">
        <v>729</v>
      </c>
      <c r="AI102" s="47">
        <v>4</v>
      </c>
      <c r="AJ102" s="48">
        <v>8</v>
      </c>
      <c r="AK102" s="49"/>
      <c r="AL102" s="47"/>
      <c r="AM102" s="48"/>
      <c r="AN102" s="46"/>
      <c r="AO102" s="47"/>
      <c r="AP102" s="48"/>
      <c r="AQ102" s="46">
        <v>718</v>
      </c>
      <c r="AR102" s="47">
        <v>4</v>
      </c>
      <c r="AS102" s="49">
        <v>4</v>
      </c>
      <c r="AT102" s="46"/>
      <c r="AU102" s="47"/>
      <c r="AV102" s="48"/>
      <c r="AW102" s="10">
        <f t="shared" si="14"/>
        <v>2087</v>
      </c>
      <c r="AX102" s="7">
        <f t="shared" si="15"/>
        <v>12</v>
      </c>
      <c r="AY102" s="50">
        <f t="shared" si="16"/>
        <v>18</v>
      </c>
      <c r="AZ102" s="12">
        <f t="shared" si="17"/>
        <v>173.91666666666666</v>
      </c>
      <c r="BA102" s="51">
        <f t="shared" si="18"/>
        <v>0.75</v>
      </c>
      <c r="BB102" s="5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</row>
    <row r="103" spans="1:77" ht="15.75">
      <c r="A103" s="71">
        <v>76</v>
      </c>
      <c r="B103" s="44" t="s">
        <v>116</v>
      </c>
      <c r="C103" s="45" t="s">
        <v>29</v>
      </c>
      <c r="D103" s="55">
        <v>714</v>
      </c>
      <c r="E103" s="55">
        <v>4</v>
      </c>
      <c r="F103" s="56">
        <v>6</v>
      </c>
      <c r="G103" s="55"/>
      <c r="H103" s="55"/>
      <c r="I103" s="56"/>
      <c r="J103" s="55"/>
      <c r="K103" s="55"/>
      <c r="L103" s="56"/>
      <c r="M103" s="55"/>
      <c r="N103" s="55"/>
      <c r="O103" s="56"/>
      <c r="P103" s="55">
        <v>676</v>
      </c>
      <c r="Q103" s="55">
        <v>4</v>
      </c>
      <c r="R103" s="56">
        <v>6</v>
      </c>
      <c r="S103" s="55">
        <v>696</v>
      </c>
      <c r="T103" s="55">
        <v>4</v>
      </c>
      <c r="U103" s="56">
        <v>2</v>
      </c>
      <c r="V103" s="55"/>
      <c r="W103" s="55"/>
      <c r="X103" s="56"/>
      <c r="Y103" s="55"/>
      <c r="Z103" s="55"/>
      <c r="AA103" s="56"/>
      <c r="AB103" s="55"/>
      <c r="AC103" s="55"/>
      <c r="AD103" s="56"/>
      <c r="AE103" s="57"/>
      <c r="AF103" s="58"/>
      <c r="AG103" s="56"/>
      <c r="AH103" s="55"/>
      <c r="AI103" s="55"/>
      <c r="AJ103" s="56"/>
      <c r="AK103" s="55"/>
      <c r="AL103" s="55"/>
      <c r="AM103" s="56"/>
      <c r="AN103" s="59"/>
      <c r="AO103" s="55"/>
      <c r="AP103" s="56"/>
      <c r="AQ103" s="59"/>
      <c r="AR103" s="55"/>
      <c r="AS103" s="56"/>
      <c r="AT103" s="55"/>
      <c r="AU103" s="55"/>
      <c r="AV103" s="56"/>
      <c r="AW103" s="10">
        <f t="shared" si="14"/>
        <v>2086</v>
      </c>
      <c r="AX103" s="7">
        <f t="shared" si="15"/>
        <v>12</v>
      </c>
      <c r="AY103" s="50">
        <f t="shared" si="16"/>
        <v>14</v>
      </c>
      <c r="AZ103" s="12">
        <f t="shared" si="17"/>
        <v>173.83333333333334</v>
      </c>
      <c r="BA103" s="51">
        <f t="shared" si="18"/>
        <v>0.5833333333333334</v>
      </c>
      <c r="BB103" s="5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</row>
    <row r="104" spans="1:77" ht="15.75">
      <c r="A104" s="53">
        <v>77</v>
      </c>
      <c r="B104" s="70" t="s">
        <v>81</v>
      </c>
      <c r="C104" s="45" t="s">
        <v>34</v>
      </c>
      <c r="D104" s="55"/>
      <c r="E104" s="55"/>
      <c r="F104" s="56"/>
      <c r="G104" s="55"/>
      <c r="H104" s="55"/>
      <c r="I104" s="56"/>
      <c r="J104" s="55">
        <v>686</v>
      </c>
      <c r="K104" s="55">
        <v>4</v>
      </c>
      <c r="L104" s="56">
        <v>6</v>
      </c>
      <c r="M104" s="55">
        <v>521</v>
      </c>
      <c r="N104" s="55">
        <v>4</v>
      </c>
      <c r="O104" s="56">
        <v>4</v>
      </c>
      <c r="P104" s="55"/>
      <c r="Q104" s="55"/>
      <c r="R104" s="56"/>
      <c r="S104" s="55"/>
      <c r="T104" s="55"/>
      <c r="U104" s="56"/>
      <c r="V104" s="55">
        <v>577</v>
      </c>
      <c r="W104" s="55">
        <v>4</v>
      </c>
      <c r="X104" s="56">
        <v>3</v>
      </c>
      <c r="Y104" s="55">
        <v>829</v>
      </c>
      <c r="Z104" s="55">
        <v>4</v>
      </c>
      <c r="AA104" s="56">
        <v>6</v>
      </c>
      <c r="AB104" s="55"/>
      <c r="AC104" s="55"/>
      <c r="AD104" s="56"/>
      <c r="AE104" s="57">
        <v>99</v>
      </c>
      <c r="AF104" s="58">
        <v>1</v>
      </c>
      <c r="AG104" s="56">
        <v>0</v>
      </c>
      <c r="AH104" s="55"/>
      <c r="AI104" s="55"/>
      <c r="AJ104" s="56"/>
      <c r="AK104" s="55"/>
      <c r="AL104" s="55"/>
      <c r="AM104" s="56"/>
      <c r="AN104" s="59"/>
      <c r="AO104" s="55"/>
      <c r="AP104" s="56"/>
      <c r="AQ104" s="59"/>
      <c r="AR104" s="55"/>
      <c r="AS104" s="56"/>
      <c r="AT104" s="55"/>
      <c r="AU104" s="55"/>
      <c r="AV104" s="56"/>
      <c r="AW104" s="10">
        <f t="shared" si="14"/>
        <v>2712</v>
      </c>
      <c r="AX104" s="7">
        <f t="shared" si="15"/>
        <v>17</v>
      </c>
      <c r="AY104" s="50">
        <f t="shared" si="16"/>
        <v>19</v>
      </c>
      <c r="AZ104" s="12">
        <f t="shared" si="17"/>
        <v>159.52941176470588</v>
      </c>
      <c r="BA104" s="51">
        <f t="shared" si="18"/>
        <v>0.5588235294117647</v>
      </c>
      <c r="BB104" s="5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</row>
    <row r="105" spans="1:77" ht="15.75">
      <c r="A105" s="53">
        <v>78</v>
      </c>
      <c r="B105" s="44" t="s">
        <v>118</v>
      </c>
      <c r="C105" s="45" t="s">
        <v>33</v>
      </c>
      <c r="D105" s="46"/>
      <c r="E105" s="47"/>
      <c r="F105" s="48"/>
      <c r="G105" s="46"/>
      <c r="H105" s="47"/>
      <c r="I105" s="48"/>
      <c r="J105" s="49"/>
      <c r="K105" s="47"/>
      <c r="L105" s="49"/>
      <c r="M105" s="46"/>
      <c r="N105" s="47"/>
      <c r="O105" s="48"/>
      <c r="P105" s="49"/>
      <c r="Q105" s="47"/>
      <c r="R105" s="49"/>
      <c r="S105" s="46"/>
      <c r="T105" s="47"/>
      <c r="U105" s="48"/>
      <c r="V105" s="49">
        <v>628</v>
      </c>
      <c r="W105" s="47">
        <v>4</v>
      </c>
      <c r="X105" s="49">
        <v>2</v>
      </c>
      <c r="Y105" s="46"/>
      <c r="Z105" s="47"/>
      <c r="AA105" s="48"/>
      <c r="AB105" s="46"/>
      <c r="AC105" s="47"/>
      <c r="AD105" s="48"/>
      <c r="AE105" s="49">
        <v>596</v>
      </c>
      <c r="AF105" s="47">
        <v>4</v>
      </c>
      <c r="AG105" s="49">
        <v>8</v>
      </c>
      <c r="AH105" s="46"/>
      <c r="AI105" s="47"/>
      <c r="AJ105" s="48"/>
      <c r="AK105" s="49"/>
      <c r="AL105" s="47"/>
      <c r="AM105" s="48"/>
      <c r="AN105" s="46"/>
      <c r="AO105" s="47"/>
      <c r="AP105" s="48"/>
      <c r="AQ105" s="46"/>
      <c r="AR105" s="47"/>
      <c r="AS105" s="49"/>
      <c r="AT105" s="46"/>
      <c r="AU105" s="47"/>
      <c r="AV105" s="48"/>
      <c r="AW105" s="10">
        <f t="shared" si="14"/>
        <v>1224</v>
      </c>
      <c r="AX105" s="7">
        <f t="shared" si="15"/>
        <v>8</v>
      </c>
      <c r="AY105" s="50">
        <f t="shared" si="16"/>
        <v>10</v>
      </c>
      <c r="AZ105" s="12">
        <f t="shared" si="17"/>
        <v>153</v>
      </c>
      <c r="BA105" s="51">
        <f t="shared" si="18"/>
        <v>0.625</v>
      </c>
      <c r="BB105" s="5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</row>
    <row r="106" spans="1:77" ht="15.75">
      <c r="A106" s="53">
        <v>79</v>
      </c>
      <c r="B106" s="78" t="s">
        <v>119</v>
      </c>
      <c r="C106" s="45" t="s">
        <v>32</v>
      </c>
      <c r="D106" s="55">
        <v>631</v>
      </c>
      <c r="E106" s="55">
        <v>4</v>
      </c>
      <c r="F106" s="56">
        <v>6</v>
      </c>
      <c r="G106" s="55"/>
      <c r="H106" s="55"/>
      <c r="I106" s="56"/>
      <c r="J106" s="55"/>
      <c r="K106" s="55"/>
      <c r="L106" s="56"/>
      <c r="M106" s="55">
        <v>572</v>
      </c>
      <c r="N106" s="55">
        <v>4</v>
      </c>
      <c r="O106" s="56">
        <v>6</v>
      </c>
      <c r="P106" s="55"/>
      <c r="Q106" s="55"/>
      <c r="R106" s="56"/>
      <c r="S106" s="55"/>
      <c r="T106" s="55"/>
      <c r="U106" s="56"/>
      <c r="V106" s="55"/>
      <c r="W106" s="55"/>
      <c r="X106" s="56"/>
      <c r="Y106" s="55"/>
      <c r="Z106" s="55"/>
      <c r="AA106" s="56"/>
      <c r="AB106" s="55"/>
      <c r="AC106" s="55"/>
      <c r="AD106" s="56"/>
      <c r="AE106" s="57"/>
      <c r="AF106" s="58"/>
      <c r="AG106" s="56"/>
      <c r="AH106" s="55"/>
      <c r="AI106" s="55"/>
      <c r="AJ106" s="56"/>
      <c r="AK106" s="55"/>
      <c r="AL106" s="55"/>
      <c r="AM106" s="56"/>
      <c r="AN106" s="59"/>
      <c r="AO106" s="55"/>
      <c r="AP106" s="56"/>
      <c r="AQ106" s="59">
        <v>596</v>
      </c>
      <c r="AR106" s="55">
        <v>4</v>
      </c>
      <c r="AS106" s="56">
        <v>4</v>
      </c>
      <c r="AT106" s="55"/>
      <c r="AU106" s="55"/>
      <c r="AV106" s="56"/>
      <c r="AW106" s="10">
        <f t="shared" si="14"/>
        <v>1799</v>
      </c>
      <c r="AX106" s="7">
        <f t="shared" si="15"/>
        <v>12</v>
      </c>
      <c r="AY106" s="50">
        <f t="shared" si="16"/>
        <v>16</v>
      </c>
      <c r="AZ106" s="12">
        <f t="shared" si="17"/>
        <v>149.91666666666666</v>
      </c>
      <c r="BA106" s="51">
        <f t="shared" si="18"/>
        <v>0.6666666666666666</v>
      </c>
      <c r="BB106" s="5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</row>
    <row r="107" spans="1:77" ht="15.75">
      <c r="A107" s="62">
        <v>80</v>
      </c>
      <c r="B107" s="44" t="s">
        <v>140</v>
      </c>
      <c r="C107" s="45" t="s">
        <v>28</v>
      </c>
      <c r="D107" s="46"/>
      <c r="E107" s="47"/>
      <c r="F107" s="48"/>
      <c r="G107" s="46"/>
      <c r="H107" s="47"/>
      <c r="I107" s="48"/>
      <c r="J107" s="49"/>
      <c r="K107" s="47"/>
      <c r="L107" s="49"/>
      <c r="M107" s="46"/>
      <c r="N107" s="47"/>
      <c r="O107" s="48"/>
      <c r="P107" s="49"/>
      <c r="Q107" s="47"/>
      <c r="R107" s="49"/>
      <c r="S107" s="46"/>
      <c r="T107" s="47"/>
      <c r="U107" s="48"/>
      <c r="V107" s="49"/>
      <c r="W107" s="47"/>
      <c r="X107" s="49"/>
      <c r="Y107" s="46"/>
      <c r="Z107" s="47"/>
      <c r="AA107" s="48"/>
      <c r="AB107" s="46"/>
      <c r="AC107" s="47"/>
      <c r="AD107" s="48"/>
      <c r="AE107" s="49"/>
      <c r="AF107" s="47"/>
      <c r="AG107" s="49"/>
      <c r="AH107" s="46"/>
      <c r="AI107" s="47"/>
      <c r="AJ107" s="48"/>
      <c r="AK107" s="49"/>
      <c r="AL107" s="47"/>
      <c r="AM107" s="48"/>
      <c r="AN107" s="46"/>
      <c r="AO107" s="47"/>
      <c r="AP107" s="48"/>
      <c r="AQ107" s="46"/>
      <c r="AR107" s="47"/>
      <c r="AS107" s="49"/>
      <c r="AT107" s="46">
        <v>596</v>
      </c>
      <c r="AU107" s="47">
        <v>4</v>
      </c>
      <c r="AV107" s="48">
        <v>6</v>
      </c>
      <c r="AW107" s="10">
        <f t="shared" si="14"/>
        <v>596</v>
      </c>
      <c r="AX107" s="7">
        <f t="shared" si="15"/>
        <v>4</v>
      </c>
      <c r="AY107" s="50">
        <f t="shared" si="16"/>
        <v>6</v>
      </c>
      <c r="AZ107" s="12">
        <f t="shared" si="17"/>
        <v>149</v>
      </c>
      <c r="BA107" s="51">
        <f t="shared" si="18"/>
        <v>0.75</v>
      </c>
      <c r="BB107" s="5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</row>
    <row r="108" spans="1:77" ht="15.75">
      <c r="A108" s="62">
        <v>81</v>
      </c>
      <c r="B108" s="70" t="s">
        <v>121</v>
      </c>
      <c r="C108" s="45" t="s">
        <v>50</v>
      </c>
      <c r="D108" s="46"/>
      <c r="E108" s="47"/>
      <c r="F108" s="48"/>
      <c r="G108" s="46"/>
      <c r="H108" s="47"/>
      <c r="I108" s="48"/>
      <c r="J108" s="49"/>
      <c r="K108" s="47"/>
      <c r="L108" s="49"/>
      <c r="M108" s="46"/>
      <c r="N108" s="47"/>
      <c r="O108" s="48"/>
      <c r="P108" s="49"/>
      <c r="Q108" s="47"/>
      <c r="R108" s="49"/>
      <c r="S108" s="46"/>
      <c r="T108" s="47"/>
      <c r="U108" s="48"/>
      <c r="V108" s="49"/>
      <c r="W108" s="47"/>
      <c r="X108" s="49"/>
      <c r="Y108" s="46"/>
      <c r="Z108" s="47"/>
      <c r="AA108" s="48"/>
      <c r="AB108" s="46"/>
      <c r="AC108" s="47"/>
      <c r="AD108" s="48"/>
      <c r="AE108" s="49"/>
      <c r="AF108" s="47"/>
      <c r="AG108" s="49"/>
      <c r="AH108" s="46">
        <v>644</v>
      </c>
      <c r="AI108" s="47">
        <v>4</v>
      </c>
      <c r="AJ108" s="48">
        <v>2</v>
      </c>
      <c r="AK108" s="49">
        <v>621</v>
      </c>
      <c r="AL108" s="47">
        <v>4</v>
      </c>
      <c r="AM108" s="48">
        <v>4</v>
      </c>
      <c r="AN108" s="46">
        <v>495</v>
      </c>
      <c r="AO108" s="47">
        <v>4</v>
      </c>
      <c r="AP108" s="48">
        <v>4</v>
      </c>
      <c r="AQ108" s="46"/>
      <c r="AR108" s="47"/>
      <c r="AS108" s="49"/>
      <c r="AT108" s="46"/>
      <c r="AU108" s="47"/>
      <c r="AV108" s="48"/>
      <c r="AW108" s="10">
        <f t="shared" si="14"/>
        <v>1760</v>
      </c>
      <c r="AX108" s="7">
        <f t="shared" si="15"/>
        <v>12</v>
      </c>
      <c r="AY108" s="50">
        <f t="shared" si="16"/>
        <v>10</v>
      </c>
      <c r="AZ108" s="12">
        <f t="shared" si="17"/>
        <v>146.66666666666666</v>
      </c>
      <c r="BA108" s="51">
        <f t="shared" si="18"/>
        <v>0.4166666666666667</v>
      </c>
      <c r="BB108" s="5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</row>
    <row r="109" spans="1:77" ht="15.75">
      <c r="A109" s="62">
        <v>82</v>
      </c>
      <c r="B109" s="70" t="s">
        <v>210</v>
      </c>
      <c r="C109" s="45" t="s">
        <v>26</v>
      </c>
      <c r="D109" s="46"/>
      <c r="E109" s="47"/>
      <c r="F109" s="48"/>
      <c r="G109" s="46"/>
      <c r="H109" s="47"/>
      <c r="I109" s="48"/>
      <c r="J109" s="49"/>
      <c r="K109" s="47"/>
      <c r="L109" s="49"/>
      <c r="M109" s="46"/>
      <c r="N109" s="47"/>
      <c r="O109" s="48"/>
      <c r="P109" s="49"/>
      <c r="Q109" s="47"/>
      <c r="R109" s="49"/>
      <c r="S109" s="46"/>
      <c r="T109" s="47"/>
      <c r="U109" s="48"/>
      <c r="V109" s="49"/>
      <c r="W109" s="47"/>
      <c r="X109" s="49"/>
      <c r="Y109" s="46"/>
      <c r="Z109" s="47"/>
      <c r="AA109" s="48"/>
      <c r="AB109" s="46"/>
      <c r="AC109" s="47"/>
      <c r="AD109" s="48"/>
      <c r="AE109" s="49"/>
      <c r="AF109" s="47"/>
      <c r="AG109" s="49"/>
      <c r="AH109" s="46"/>
      <c r="AI109" s="47"/>
      <c r="AJ109" s="48"/>
      <c r="AK109" s="49"/>
      <c r="AL109" s="47"/>
      <c r="AM109" s="48"/>
      <c r="AN109" s="46"/>
      <c r="AO109" s="47"/>
      <c r="AP109" s="48"/>
      <c r="AQ109" s="46"/>
      <c r="AR109" s="47"/>
      <c r="AS109" s="49"/>
      <c r="AT109" s="46">
        <v>581</v>
      </c>
      <c r="AU109" s="47">
        <v>4</v>
      </c>
      <c r="AV109" s="48">
        <v>2</v>
      </c>
      <c r="AW109" s="10">
        <f t="shared" si="14"/>
        <v>581</v>
      </c>
      <c r="AX109" s="7">
        <f t="shared" si="15"/>
        <v>4</v>
      </c>
      <c r="AY109" s="50">
        <f t="shared" si="16"/>
        <v>2</v>
      </c>
      <c r="AZ109" s="12">
        <f t="shared" si="17"/>
        <v>145.25</v>
      </c>
      <c r="BA109" s="51">
        <f t="shared" si="18"/>
        <v>0.25</v>
      </c>
      <c r="BB109" s="5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</row>
    <row r="110" spans="1:77" ht="15.75">
      <c r="A110" s="62">
        <v>83</v>
      </c>
      <c r="B110" s="60" t="s">
        <v>122</v>
      </c>
      <c r="C110" s="77" t="s">
        <v>34</v>
      </c>
      <c r="D110" s="46"/>
      <c r="E110" s="47"/>
      <c r="F110" s="48"/>
      <c r="G110" s="46"/>
      <c r="H110" s="47"/>
      <c r="I110" s="48"/>
      <c r="J110" s="49"/>
      <c r="K110" s="47"/>
      <c r="L110" s="49"/>
      <c r="M110" s="46"/>
      <c r="N110" s="47"/>
      <c r="O110" s="48"/>
      <c r="P110" s="49"/>
      <c r="Q110" s="47"/>
      <c r="R110" s="49"/>
      <c r="S110" s="46">
        <v>565</v>
      </c>
      <c r="T110" s="47">
        <v>4</v>
      </c>
      <c r="U110" s="48">
        <v>4</v>
      </c>
      <c r="V110" s="49"/>
      <c r="W110" s="47"/>
      <c r="X110" s="49"/>
      <c r="Y110" s="46"/>
      <c r="Z110" s="47"/>
      <c r="AA110" s="48"/>
      <c r="AB110" s="46"/>
      <c r="AC110" s="47"/>
      <c r="AD110" s="48"/>
      <c r="AE110" s="49"/>
      <c r="AF110" s="47"/>
      <c r="AG110" s="49"/>
      <c r="AH110" s="46"/>
      <c r="AI110" s="47"/>
      <c r="AJ110" s="48"/>
      <c r="AK110" s="49"/>
      <c r="AL110" s="47"/>
      <c r="AM110" s="48"/>
      <c r="AN110" s="46"/>
      <c r="AO110" s="47"/>
      <c r="AP110" s="48"/>
      <c r="AQ110" s="46"/>
      <c r="AR110" s="47"/>
      <c r="AS110" s="49"/>
      <c r="AT110" s="46"/>
      <c r="AU110" s="47"/>
      <c r="AV110" s="48"/>
      <c r="AW110" s="10">
        <f t="shared" si="14"/>
        <v>565</v>
      </c>
      <c r="AX110" s="7">
        <f t="shared" si="15"/>
        <v>4</v>
      </c>
      <c r="AY110" s="50">
        <f t="shared" si="16"/>
        <v>4</v>
      </c>
      <c r="AZ110" s="12">
        <f t="shared" si="17"/>
        <v>141.25</v>
      </c>
      <c r="BA110" s="51">
        <f t="shared" si="18"/>
        <v>0.5</v>
      </c>
      <c r="BB110" s="5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</row>
    <row r="111" spans="1:77" ht="15.75">
      <c r="A111" s="71">
        <v>84</v>
      </c>
      <c r="B111" s="70" t="s">
        <v>209</v>
      </c>
      <c r="C111" s="45" t="s">
        <v>26</v>
      </c>
      <c r="D111" s="46"/>
      <c r="E111" s="47"/>
      <c r="F111" s="48"/>
      <c r="G111" s="46"/>
      <c r="H111" s="47"/>
      <c r="I111" s="48"/>
      <c r="J111" s="49"/>
      <c r="K111" s="47"/>
      <c r="L111" s="49"/>
      <c r="M111" s="46"/>
      <c r="N111" s="47"/>
      <c r="O111" s="48"/>
      <c r="P111" s="49"/>
      <c r="Q111" s="47"/>
      <c r="R111" s="49"/>
      <c r="S111" s="46"/>
      <c r="T111" s="47"/>
      <c r="U111" s="48"/>
      <c r="V111" s="49"/>
      <c r="W111" s="47"/>
      <c r="X111" s="49"/>
      <c r="Y111" s="46"/>
      <c r="Z111" s="47"/>
      <c r="AA111" s="48"/>
      <c r="AB111" s="46"/>
      <c r="AC111" s="47"/>
      <c r="AD111" s="48"/>
      <c r="AE111" s="49"/>
      <c r="AF111" s="47"/>
      <c r="AG111" s="49"/>
      <c r="AH111" s="46"/>
      <c r="AI111" s="47"/>
      <c r="AJ111" s="48"/>
      <c r="AK111" s="49"/>
      <c r="AL111" s="47"/>
      <c r="AM111" s="48"/>
      <c r="AN111" s="46"/>
      <c r="AO111" s="47"/>
      <c r="AP111" s="48"/>
      <c r="AQ111" s="46"/>
      <c r="AR111" s="47"/>
      <c r="AS111" s="49"/>
      <c r="AT111" s="46">
        <v>551</v>
      </c>
      <c r="AU111" s="47">
        <v>4</v>
      </c>
      <c r="AV111" s="48">
        <v>6</v>
      </c>
      <c r="AW111" s="10">
        <f t="shared" si="14"/>
        <v>551</v>
      </c>
      <c r="AX111" s="7">
        <f t="shared" si="15"/>
        <v>4</v>
      </c>
      <c r="AY111" s="50">
        <f t="shared" si="16"/>
        <v>6</v>
      </c>
      <c r="AZ111" s="12">
        <f t="shared" si="17"/>
        <v>137.75</v>
      </c>
      <c r="BA111" s="51">
        <f t="shared" si="18"/>
        <v>0.75</v>
      </c>
      <c r="BB111" s="5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</row>
    <row r="112" spans="1:77" ht="15.75">
      <c r="A112" s="81">
        <v>85</v>
      </c>
      <c r="B112" s="78" t="s">
        <v>123</v>
      </c>
      <c r="C112" s="45" t="s">
        <v>40</v>
      </c>
      <c r="D112" s="46"/>
      <c r="E112" s="47"/>
      <c r="F112" s="48"/>
      <c r="G112" s="46"/>
      <c r="H112" s="47"/>
      <c r="I112" s="48"/>
      <c r="J112" s="49"/>
      <c r="K112" s="47"/>
      <c r="L112" s="49"/>
      <c r="M112" s="46"/>
      <c r="N112" s="47"/>
      <c r="O112" s="48"/>
      <c r="P112" s="49"/>
      <c r="Q112" s="47"/>
      <c r="R112" s="49"/>
      <c r="S112" s="46"/>
      <c r="T112" s="47"/>
      <c r="U112" s="48"/>
      <c r="V112" s="49"/>
      <c r="W112" s="47"/>
      <c r="X112" s="49"/>
      <c r="Y112" s="46"/>
      <c r="Z112" s="47"/>
      <c r="AA112" s="48"/>
      <c r="AB112" s="46"/>
      <c r="AC112" s="47"/>
      <c r="AD112" s="48"/>
      <c r="AE112" s="49"/>
      <c r="AF112" s="47"/>
      <c r="AG112" s="49"/>
      <c r="AH112" s="46"/>
      <c r="AI112" s="47"/>
      <c r="AJ112" s="48"/>
      <c r="AK112" s="49"/>
      <c r="AL112" s="47"/>
      <c r="AM112" s="48"/>
      <c r="AN112" s="46">
        <v>559</v>
      </c>
      <c r="AO112" s="47">
        <v>4</v>
      </c>
      <c r="AP112" s="48">
        <v>2</v>
      </c>
      <c r="AQ112" s="46"/>
      <c r="AR112" s="47"/>
      <c r="AS112" s="49"/>
      <c r="AT112" s="46">
        <v>473</v>
      </c>
      <c r="AU112" s="47">
        <v>4</v>
      </c>
      <c r="AV112" s="48">
        <v>0</v>
      </c>
      <c r="AW112" s="10">
        <f t="shared" si="14"/>
        <v>1032</v>
      </c>
      <c r="AX112" s="7">
        <f t="shared" si="15"/>
        <v>8</v>
      </c>
      <c r="AY112" s="50">
        <f t="shared" si="16"/>
        <v>2</v>
      </c>
      <c r="AZ112" s="12">
        <f t="shared" si="17"/>
        <v>129</v>
      </c>
      <c r="BA112" s="51">
        <f t="shared" si="18"/>
        <v>0.125</v>
      </c>
      <c r="BB112" s="5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</row>
    <row r="113" spans="1:77" ht="15.75">
      <c r="A113" s="81">
        <v>86</v>
      </c>
      <c r="B113" s="44" t="s">
        <v>124</v>
      </c>
      <c r="C113" s="45" t="s">
        <v>33</v>
      </c>
      <c r="D113" s="63"/>
      <c r="E113" s="58"/>
      <c r="F113" s="64"/>
      <c r="G113" s="63"/>
      <c r="H113" s="58"/>
      <c r="I113" s="64"/>
      <c r="J113" s="57"/>
      <c r="K113" s="58"/>
      <c r="L113" s="57"/>
      <c r="M113" s="63"/>
      <c r="N113" s="58"/>
      <c r="O113" s="64"/>
      <c r="P113" s="57">
        <v>527</v>
      </c>
      <c r="Q113" s="58">
        <v>4</v>
      </c>
      <c r="R113" s="57">
        <v>0</v>
      </c>
      <c r="S113" s="63">
        <v>503</v>
      </c>
      <c r="T113" s="58">
        <v>4</v>
      </c>
      <c r="U113" s="64">
        <v>2</v>
      </c>
      <c r="V113" s="57"/>
      <c r="W113" s="58"/>
      <c r="X113" s="57"/>
      <c r="Y113" s="63"/>
      <c r="Z113" s="58"/>
      <c r="AA113" s="64"/>
      <c r="AB113" s="63"/>
      <c r="AC113" s="58"/>
      <c r="AD113" s="64"/>
      <c r="AE113" s="57"/>
      <c r="AF113" s="58"/>
      <c r="AG113" s="57"/>
      <c r="AH113" s="63"/>
      <c r="AI113" s="58"/>
      <c r="AJ113" s="64"/>
      <c r="AK113" s="57"/>
      <c r="AL113" s="58"/>
      <c r="AM113" s="64"/>
      <c r="AN113" s="63"/>
      <c r="AO113" s="58"/>
      <c r="AP113" s="64"/>
      <c r="AQ113" s="63"/>
      <c r="AR113" s="58"/>
      <c r="AS113" s="57"/>
      <c r="AT113" s="63"/>
      <c r="AU113" s="58"/>
      <c r="AV113" s="64"/>
      <c r="AW113" s="10">
        <f t="shared" si="14"/>
        <v>1030</v>
      </c>
      <c r="AX113" s="7">
        <f t="shared" si="15"/>
        <v>8</v>
      </c>
      <c r="AY113" s="50">
        <f t="shared" si="16"/>
        <v>2</v>
      </c>
      <c r="AZ113" s="12">
        <f t="shared" si="17"/>
        <v>128.75</v>
      </c>
      <c r="BA113" s="51">
        <f t="shared" si="18"/>
        <v>0.125</v>
      </c>
      <c r="BB113" s="5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</row>
    <row r="114" spans="1:77" ht="15.75">
      <c r="A114" s="81">
        <v>87</v>
      </c>
      <c r="B114" s="44" t="s">
        <v>125</v>
      </c>
      <c r="C114" s="45" t="s">
        <v>50</v>
      </c>
      <c r="D114" s="46"/>
      <c r="E114" s="47"/>
      <c r="F114" s="48"/>
      <c r="G114" s="46"/>
      <c r="H114" s="47"/>
      <c r="I114" s="48"/>
      <c r="J114" s="49"/>
      <c r="K114" s="47"/>
      <c r="L114" s="49"/>
      <c r="M114" s="46"/>
      <c r="N114" s="47"/>
      <c r="O114" s="48"/>
      <c r="P114" s="49"/>
      <c r="Q114" s="47"/>
      <c r="R114" s="49"/>
      <c r="S114" s="46"/>
      <c r="T114" s="47"/>
      <c r="U114" s="48"/>
      <c r="V114" s="49"/>
      <c r="W114" s="47"/>
      <c r="X114" s="49"/>
      <c r="Y114" s="46"/>
      <c r="Z114" s="47"/>
      <c r="AA114" s="48"/>
      <c r="AB114" s="46"/>
      <c r="AC114" s="47"/>
      <c r="AD114" s="48"/>
      <c r="AE114" s="49">
        <v>514</v>
      </c>
      <c r="AF114" s="47">
        <v>4</v>
      </c>
      <c r="AG114" s="49">
        <v>0</v>
      </c>
      <c r="AH114" s="46"/>
      <c r="AI114" s="47"/>
      <c r="AJ114" s="48"/>
      <c r="AK114" s="49"/>
      <c r="AL114" s="47"/>
      <c r="AM114" s="48"/>
      <c r="AN114" s="46"/>
      <c r="AO114" s="47"/>
      <c r="AP114" s="48"/>
      <c r="AQ114" s="46"/>
      <c r="AR114" s="47"/>
      <c r="AS114" s="49"/>
      <c r="AT114" s="46"/>
      <c r="AU114" s="47"/>
      <c r="AV114" s="48"/>
      <c r="AW114" s="10">
        <f t="shared" si="14"/>
        <v>514</v>
      </c>
      <c r="AX114" s="7">
        <f t="shared" si="15"/>
        <v>4</v>
      </c>
      <c r="AY114" s="50">
        <f t="shared" si="16"/>
        <v>0</v>
      </c>
      <c r="AZ114" s="12">
        <f t="shared" si="17"/>
        <v>128.5</v>
      </c>
      <c r="BA114" s="51">
        <f t="shared" si="18"/>
        <v>0</v>
      </c>
      <c r="BB114" s="5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</row>
    <row r="115" spans="1:77" ht="15.75">
      <c r="A115" s="81">
        <v>88</v>
      </c>
      <c r="B115" s="44" t="s">
        <v>126</v>
      </c>
      <c r="C115" s="45" t="s">
        <v>28</v>
      </c>
      <c r="D115" s="63"/>
      <c r="E115" s="58"/>
      <c r="F115" s="64"/>
      <c r="G115" s="63"/>
      <c r="H115" s="58"/>
      <c r="I115" s="64"/>
      <c r="J115" s="57"/>
      <c r="K115" s="58"/>
      <c r="L115" s="57"/>
      <c r="M115" s="63"/>
      <c r="N115" s="58"/>
      <c r="O115" s="64"/>
      <c r="P115" s="57"/>
      <c r="Q115" s="58"/>
      <c r="R115" s="57"/>
      <c r="S115" s="63"/>
      <c r="T115" s="58"/>
      <c r="U115" s="64"/>
      <c r="V115" s="57"/>
      <c r="W115" s="58"/>
      <c r="X115" s="57"/>
      <c r="Y115" s="63"/>
      <c r="Z115" s="58"/>
      <c r="AA115" s="64"/>
      <c r="AB115" s="63"/>
      <c r="AC115" s="58"/>
      <c r="AD115" s="64"/>
      <c r="AE115" s="57"/>
      <c r="AF115" s="58"/>
      <c r="AG115" s="57"/>
      <c r="AH115" s="63">
        <v>509</v>
      </c>
      <c r="AI115" s="58">
        <v>4</v>
      </c>
      <c r="AJ115" s="64">
        <v>6</v>
      </c>
      <c r="AK115" s="57"/>
      <c r="AL115" s="58"/>
      <c r="AM115" s="64"/>
      <c r="AN115" s="63"/>
      <c r="AO115" s="58"/>
      <c r="AP115" s="64"/>
      <c r="AQ115" s="63"/>
      <c r="AR115" s="58"/>
      <c r="AS115" s="57"/>
      <c r="AT115" s="63"/>
      <c r="AU115" s="58"/>
      <c r="AV115" s="64"/>
      <c r="AW115" s="10">
        <f t="shared" si="14"/>
        <v>509</v>
      </c>
      <c r="AX115" s="7">
        <f t="shared" si="15"/>
        <v>4</v>
      </c>
      <c r="AY115" s="50">
        <f t="shared" si="16"/>
        <v>6</v>
      </c>
      <c r="AZ115" s="12">
        <f t="shared" si="17"/>
        <v>127.25</v>
      </c>
      <c r="BA115" s="51">
        <f t="shared" si="18"/>
        <v>0.75</v>
      </c>
      <c r="BB115" s="5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</row>
    <row r="116" spans="1:77" ht="15.75">
      <c r="A116" s="81">
        <v>89</v>
      </c>
      <c r="B116" s="70" t="s">
        <v>128</v>
      </c>
      <c r="C116" s="45" t="s">
        <v>39</v>
      </c>
      <c r="D116" s="55"/>
      <c r="E116" s="55"/>
      <c r="F116" s="56"/>
      <c r="G116" s="55"/>
      <c r="H116" s="55"/>
      <c r="I116" s="56"/>
      <c r="J116" s="55"/>
      <c r="K116" s="55"/>
      <c r="L116" s="56"/>
      <c r="M116" s="55"/>
      <c r="N116" s="55"/>
      <c r="O116" s="56"/>
      <c r="P116" s="55"/>
      <c r="Q116" s="55"/>
      <c r="R116" s="56"/>
      <c r="S116" s="55"/>
      <c r="T116" s="55"/>
      <c r="U116" s="56"/>
      <c r="V116" s="55"/>
      <c r="W116" s="55"/>
      <c r="X116" s="56"/>
      <c r="Y116" s="55"/>
      <c r="Z116" s="55"/>
      <c r="AA116" s="56"/>
      <c r="AB116" s="55"/>
      <c r="AC116" s="55"/>
      <c r="AD116" s="56"/>
      <c r="AE116" s="57">
        <v>121</v>
      </c>
      <c r="AF116" s="58">
        <v>1</v>
      </c>
      <c r="AG116" s="56">
        <v>0</v>
      </c>
      <c r="AH116" s="55"/>
      <c r="AI116" s="55"/>
      <c r="AJ116" s="56"/>
      <c r="AK116" s="55"/>
      <c r="AL116" s="55"/>
      <c r="AM116" s="56"/>
      <c r="AN116" s="59"/>
      <c r="AO116" s="55"/>
      <c r="AP116" s="56"/>
      <c r="AQ116" s="59"/>
      <c r="AR116" s="55"/>
      <c r="AS116" s="56"/>
      <c r="AT116" s="55"/>
      <c r="AU116" s="55"/>
      <c r="AV116" s="56"/>
      <c r="AW116" s="10">
        <f t="shared" si="14"/>
        <v>121</v>
      </c>
      <c r="AX116" s="7">
        <f t="shared" si="15"/>
        <v>1</v>
      </c>
      <c r="AY116" s="50">
        <f t="shared" si="16"/>
        <v>0</v>
      </c>
      <c r="AZ116" s="12">
        <f t="shared" si="17"/>
        <v>121</v>
      </c>
      <c r="BA116" s="51">
        <f t="shared" si="18"/>
        <v>0</v>
      </c>
      <c r="BB116" s="5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</row>
    <row r="117" spans="1:77" ht="15.75">
      <c r="A117" s="82">
        <v>90</v>
      </c>
      <c r="B117" s="80" t="s">
        <v>208</v>
      </c>
      <c r="C117" s="77" t="s">
        <v>50</v>
      </c>
      <c r="D117" s="46"/>
      <c r="E117" s="47"/>
      <c r="F117" s="48"/>
      <c r="G117" s="46"/>
      <c r="H117" s="47"/>
      <c r="I117" s="48"/>
      <c r="J117" s="49"/>
      <c r="K117" s="47"/>
      <c r="L117" s="49"/>
      <c r="M117" s="46"/>
      <c r="N117" s="47"/>
      <c r="O117" s="48"/>
      <c r="P117" s="49"/>
      <c r="Q117" s="47"/>
      <c r="R117" s="49"/>
      <c r="S117" s="46"/>
      <c r="T117" s="47"/>
      <c r="U117" s="48"/>
      <c r="V117" s="49"/>
      <c r="W117" s="47"/>
      <c r="X117" s="49"/>
      <c r="Y117" s="46"/>
      <c r="Z117" s="47"/>
      <c r="AA117" s="48"/>
      <c r="AB117" s="46"/>
      <c r="AC117" s="47"/>
      <c r="AD117" s="48"/>
      <c r="AE117" s="49"/>
      <c r="AF117" s="47"/>
      <c r="AG117" s="49"/>
      <c r="AH117" s="46"/>
      <c r="AI117" s="47"/>
      <c r="AJ117" s="48"/>
      <c r="AK117" s="49"/>
      <c r="AL117" s="47"/>
      <c r="AM117" s="48"/>
      <c r="AN117" s="46"/>
      <c r="AO117" s="47"/>
      <c r="AP117" s="48"/>
      <c r="AQ117" s="46"/>
      <c r="AR117" s="47"/>
      <c r="AS117" s="49"/>
      <c r="AT117" s="46">
        <v>477</v>
      </c>
      <c r="AU117" s="47">
        <v>4</v>
      </c>
      <c r="AV117" s="48">
        <v>0</v>
      </c>
      <c r="AW117" s="10">
        <f t="shared" si="14"/>
        <v>477</v>
      </c>
      <c r="AX117" s="7">
        <f t="shared" si="15"/>
        <v>4</v>
      </c>
      <c r="AY117" s="50">
        <f t="shared" si="16"/>
        <v>0</v>
      </c>
      <c r="AZ117" s="12">
        <f t="shared" si="17"/>
        <v>119.25</v>
      </c>
      <c r="BA117" s="51">
        <f t="shared" si="18"/>
        <v>0</v>
      </c>
      <c r="BB117" s="5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</row>
    <row r="118" spans="1:77" ht="15.75">
      <c r="A118" s="82">
        <v>91</v>
      </c>
      <c r="B118" s="70" t="s">
        <v>127</v>
      </c>
      <c r="C118" s="77" t="s">
        <v>39</v>
      </c>
      <c r="D118" s="63"/>
      <c r="E118" s="58"/>
      <c r="F118" s="64"/>
      <c r="G118" s="63"/>
      <c r="H118" s="58"/>
      <c r="I118" s="64"/>
      <c r="J118" s="57">
        <v>472</v>
      </c>
      <c r="K118" s="58">
        <v>4</v>
      </c>
      <c r="L118" s="57">
        <v>2</v>
      </c>
      <c r="M118" s="63"/>
      <c r="N118" s="58"/>
      <c r="O118" s="64"/>
      <c r="P118" s="57"/>
      <c r="Q118" s="58"/>
      <c r="R118" s="57"/>
      <c r="S118" s="63"/>
      <c r="T118" s="58"/>
      <c r="U118" s="64"/>
      <c r="V118" s="57"/>
      <c r="W118" s="58"/>
      <c r="X118" s="57"/>
      <c r="Y118" s="63"/>
      <c r="Z118" s="58"/>
      <c r="AA118" s="64"/>
      <c r="AB118" s="63"/>
      <c r="AC118" s="58"/>
      <c r="AD118" s="64"/>
      <c r="AE118" s="57"/>
      <c r="AF118" s="58"/>
      <c r="AG118" s="57"/>
      <c r="AH118" s="63">
        <v>506</v>
      </c>
      <c r="AI118" s="58">
        <v>4</v>
      </c>
      <c r="AJ118" s="64">
        <v>0</v>
      </c>
      <c r="AK118" s="57"/>
      <c r="AL118" s="58"/>
      <c r="AM118" s="64"/>
      <c r="AN118" s="63">
        <v>496</v>
      </c>
      <c r="AO118" s="58">
        <v>4</v>
      </c>
      <c r="AP118" s="64">
        <v>4</v>
      </c>
      <c r="AQ118" s="63"/>
      <c r="AR118" s="58"/>
      <c r="AS118" s="57"/>
      <c r="AT118" s="63">
        <v>432</v>
      </c>
      <c r="AU118" s="58">
        <v>4</v>
      </c>
      <c r="AV118" s="64">
        <v>4</v>
      </c>
      <c r="AW118" s="10">
        <f t="shared" si="14"/>
        <v>1906</v>
      </c>
      <c r="AX118" s="7">
        <f t="shared" si="15"/>
        <v>16</v>
      </c>
      <c r="AY118" s="50">
        <f t="shared" si="16"/>
        <v>10</v>
      </c>
      <c r="AZ118" s="12">
        <f t="shared" si="17"/>
        <v>119.125</v>
      </c>
      <c r="BA118" s="51">
        <f t="shared" si="18"/>
        <v>0.3125</v>
      </c>
      <c r="BB118" s="5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</row>
    <row r="119" spans="1:77" ht="15.75">
      <c r="A119" s="82">
        <v>92</v>
      </c>
      <c r="B119" s="44" t="s">
        <v>130</v>
      </c>
      <c r="C119" s="45" t="s">
        <v>33</v>
      </c>
      <c r="D119" s="46"/>
      <c r="E119" s="47"/>
      <c r="F119" s="48"/>
      <c r="G119" s="46"/>
      <c r="H119" s="47"/>
      <c r="I119" s="48"/>
      <c r="J119" s="49"/>
      <c r="K119" s="47"/>
      <c r="L119" s="49"/>
      <c r="M119" s="46"/>
      <c r="N119" s="47"/>
      <c r="O119" s="48"/>
      <c r="P119" s="49"/>
      <c r="Q119" s="47"/>
      <c r="R119" s="49"/>
      <c r="S119" s="46">
        <v>467</v>
      </c>
      <c r="T119" s="47">
        <v>4</v>
      </c>
      <c r="U119" s="48">
        <v>2</v>
      </c>
      <c r="V119" s="49"/>
      <c r="W119" s="47"/>
      <c r="X119" s="49"/>
      <c r="Y119" s="46"/>
      <c r="Z119" s="47"/>
      <c r="AA119" s="48"/>
      <c r="AB119" s="46"/>
      <c r="AC119" s="47"/>
      <c r="AD119" s="48"/>
      <c r="AE119" s="49"/>
      <c r="AF119" s="47"/>
      <c r="AG119" s="49"/>
      <c r="AH119" s="46"/>
      <c r="AI119" s="47"/>
      <c r="AJ119" s="48"/>
      <c r="AK119" s="49"/>
      <c r="AL119" s="47"/>
      <c r="AM119" s="48"/>
      <c r="AN119" s="46"/>
      <c r="AO119" s="47"/>
      <c r="AP119" s="48"/>
      <c r="AQ119" s="46"/>
      <c r="AR119" s="47"/>
      <c r="AS119" s="49"/>
      <c r="AT119" s="46"/>
      <c r="AU119" s="47"/>
      <c r="AV119" s="48"/>
      <c r="AW119" s="10">
        <f t="shared" si="14"/>
        <v>467</v>
      </c>
      <c r="AX119" s="7">
        <f t="shared" si="15"/>
        <v>4</v>
      </c>
      <c r="AY119" s="50">
        <f t="shared" si="16"/>
        <v>2</v>
      </c>
      <c r="AZ119" s="12">
        <f t="shared" si="17"/>
        <v>116.75</v>
      </c>
      <c r="BA119" s="51">
        <f t="shared" si="18"/>
        <v>0.25</v>
      </c>
      <c r="BB119" s="5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</row>
    <row r="120" spans="1:77" ht="15.75">
      <c r="A120" s="82">
        <v>93</v>
      </c>
      <c r="B120" s="76" t="s">
        <v>131</v>
      </c>
      <c r="C120" s="45" t="s">
        <v>41</v>
      </c>
      <c r="D120" s="46"/>
      <c r="E120" s="47"/>
      <c r="F120" s="48"/>
      <c r="G120" s="46"/>
      <c r="H120" s="47"/>
      <c r="I120" s="48"/>
      <c r="J120" s="49"/>
      <c r="K120" s="47"/>
      <c r="L120" s="49"/>
      <c r="M120" s="46"/>
      <c r="N120" s="47"/>
      <c r="O120" s="48"/>
      <c r="P120" s="49"/>
      <c r="Q120" s="47"/>
      <c r="R120" s="49"/>
      <c r="S120" s="46"/>
      <c r="T120" s="47"/>
      <c r="U120" s="48"/>
      <c r="V120" s="49"/>
      <c r="W120" s="47"/>
      <c r="X120" s="49"/>
      <c r="Y120" s="46">
        <v>445</v>
      </c>
      <c r="Z120" s="47">
        <v>4</v>
      </c>
      <c r="AA120" s="48">
        <v>2</v>
      </c>
      <c r="AB120" s="46"/>
      <c r="AC120" s="47"/>
      <c r="AD120" s="48"/>
      <c r="AE120" s="49"/>
      <c r="AF120" s="47"/>
      <c r="AG120" s="49"/>
      <c r="AH120" s="46">
        <v>235</v>
      </c>
      <c r="AI120" s="47">
        <v>2</v>
      </c>
      <c r="AJ120" s="48">
        <v>0</v>
      </c>
      <c r="AK120" s="49"/>
      <c r="AL120" s="47"/>
      <c r="AM120" s="48"/>
      <c r="AN120" s="46"/>
      <c r="AO120" s="47"/>
      <c r="AP120" s="48"/>
      <c r="AQ120" s="46"/>
      <c r="AR120" s="47"/>
      <c r="AS120" s="49"/>
      <c r="AT120" s="46"/>
      <c r="AU120" s="47"/>
      <c r="AV120" s="48"/>
      <c r="AW120" s="10">
        <f t="shared" si="14"/>
        <v>680</v>
      </c>
      <c r="AX120" s="7">
        <f t="shared" si="15"/>
        <v>6</v>
      </c>
      <c r="AY120" s="50">
        <f t="shared" si="16"/>
        <v>2</v>
      </c>
      <c r="AZ120" s="12">
        <f t="shared" si="17"/>
        <v>113.33333333333333</v>
      </c>
      <c r="BA120" s="51">
        <f t="shared" si="18"/>
        <v>0.16666666666666666</v>
      </c>
      <c r="BB120" s="5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</row>
    <row r="121" spans="1:77" ht="15.75">
      <c r="A121" s="82">
        <v>94</v>
      </c>
      <c r="B121" s="44" t="s">
        <v>132</v>
      </c>
      <c r="C121" s="45" t="s">
        <v>50</v>
      </c>
      <c r="D121" s="46"/>
      <c r="E121" s="47"/>
      <c r="F121" s="48"/>
      <c r="G121" s="46"/>
      <c r="H121" s="47"/>
      <c r="I121" s="48"/>
      <c r="J121" s="49"/>
      <c r="K121" s="47"/>
      <c r="L121" s="49"/>
      <c r="M121" s="46"/>
      <c r="N121" s="47"/>
      <c r="O121" s="48"/>
      <c r="P121" s="49"/>
      <c r="Q121" s="47"/>
      <c r="R121" s="49"/>
      <c r="S121" s="46"/>
      <c r="T121" s="47"/>
      <c r="U121" s="48"/>
      <c r="V121" s="49">
        <v>453</v>
      </c>
      <c r="W121" s="47">
        <v>4</v>
      </c>
      <c r="X121" s="49">
        <v>0</v>
      </c>
      <c r="Y121" s="46"/>
      <c r="Z121" s="47"/>
      <c r="AA121" s="48"/>
      <c r="AB121" s="46"/>
      <c r="AC121" s="47"/>
      <c r="AD121" s="48"/>
      <c r="AE121" s="49"/>
      <c r="AF121" s="47"/>
      <c r="AG121" s="49"/>
      <c r="AH121" s="46"/>
      <c r="AI121" s="47"/>
      <c r="AJ121" s="48"/>
      <c r="AK121" s="49"/>
      <c r="AL121" s="47"/>
      <c r="AM121" s="48"/>
      <c r="AN121" s="46"/>
      <c r="AO121" s="47"/>
      <c r="AP121" s="48"/>
      <c r="AQ121" s="46"/>
      <c r="AR121" s="47"/>
      <c r="AS121" s="49"/>
      <c r="AT121" s="46"/>
      <c r="AU121" s="47"/>
      <c r="AV121" s="48"/>
      <c r="AW121" s="10">
        <f t="shared" si="14"/>
        <v>453</v>
      </c>
      <c r="AX121" s="7">
        <f t="shared" si="15"/>
        <v>4</v>
      </c>
      <c r="AY121" s="50">
        <f t="shared" si="16"/>
        <v>0</v>
      </c>
      <c r="AZ121" s="12">
        <f t="shared" si="17"/>
        <v>113.25</v>
      </c>
      <c r="BA121" s="51">
        <f t="shared" si="18"/>
        <v>0</v>
      </c>
      <c r="BB121" s="5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</row>
    <row r="122" spans="1:77" ht="15.75">
      <c r="A122" s="82">
        <v>95</v>
      </c>
      <c r="B122" s="44" t="s">
        <v>133</v>
      </c>
      <c r="C122" s="45" t="s">
        <v>41</v>
      </c>
      <c r="D122" s="46"/>
      <c r="E122" s="47"/>
      <c r="F122" s="48"/>
      <c r="G122" s="46">
        <v>400</v>
      </c>
      <c r="H122" s="47">
        <v>4</v>
      </c>
      <c r="I122" s="48">
        <v>0</v>
      </c>
      <c r="J122" s="49"/>
      <c r="K122" s="47"/>
      <c r="L122" s="49"/>
      <c r="M122" s="46"/>
      <c r="N122" s="47"/>
      <c r="O122" s="48"/>
      <c r="P122" s="49"/>
      <c r="Q122" s="47"/>
      <c r="R122" s="49"/>
      <c r="S122" s="46"/>
      <c r="T122" s="47"/>
      <c r="U122" s="48"/>
      <c r="V122" s="49"/>
      <c r="W122" s="47"/>
      <c r="X122" s="49"/>
      <c r="Y122" s="46"/>
      <c r="Z122" s="47"/>
      <c r="AA122" s="48"/>
      <c r="AB122" s="46"/>
      <c r="AC122" s="47"/>
      <c r="AD122" s="48"/>
      <c r="AE122" s="49">
        <v>480</v>
      </c>
      <c r="AF122" s="47">
        <v>4</v>
      </c>
      <c r="AG122" s="49">
        <v>2</v>
      </c>
      <c r="AH122" s="46"/>
      <c r="AI122" s="47"/>
      <c r="AJ122" s="48"/>
      <c r="AK122" s="49"/>
      <c r="AL122" s="47"/>
      <c r="AM122" s="48"/>
      <c r="AN122" s="46"/>
      <c r="AO122" s="47"/>
      <c r="AP122" s="48"/>
      <c r="AQ122" s="46"/>
      <c r="AR122" s="47"/>
      <c r="AS122" s="49"/>
      <c r="AT122" s="46">
        <v>463</v>
      </c>
      <c r="AU122" s="47">
        <v>4</v>
      </c>
      <c r="AV122" s="48">
        <v>0</v>
      </c>
      <c r="AW122" s="10">
        <f t="shared" si="14"/>
        <v>1343</v>
      </c>
      <c r="AX122" s="7">
        <f t="shared" si="15"/>
        <v>12</v>
      </c>
      <c r="AY122" s="50">
        <f t="shared" si="16"/>
        <v>2</v>
      </c>
      <c r="AZ122" s="12">
        <f t="shared" si="17"/>
        <v>111.91666666666667</v>
      </c>
      <c r="BA122" s="51">
        <f t="shared" si="18"/>
        <v>0.08333333333333333</v>
      </c>
      <c r="BB122" s="5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</row>
    <row r="123" spans="1:77" ht="15.75">
      <c r="A123" s="82">
        <v>96</v>
      </c>
      <c r="B123" s="44" t="s">
        <v>137</v>
      </c>
      <c r="C123" s="45" t="s">
        <v>26</v>
      </c>
      <c r="D123" s="55"/>
      <c r="E123" s="55"/>
      <c r="F123" s="56"/>
      <c r="G123" s="55"/>
      <c r="H123" s="55"/>
      <c r="I123" s="56"/>
      <c r="J123" s="55"/>
      <c r="K123" s="55"/>
      <c r="L123" s="56"/>
      <c r="M123" s="55"/>
      <c r="N123" s="55"/>
      <c r="O123" s="56"/>
      <c r="P123" s="55"/>
      <c r="Q123" s="55"/>
      <c r="R123" s="56"/>
      <c r="S123" s="55"/>
      <c r="T123" s="55"/>
      <c r="U123" s="56"/>
      <c r="V123" s="55"/>
      <c r="W123" s="55"/>
      <c r="X123" s="56"/>
      <c r="Y123" s="55"/>
      <c r="Z123" s="55"/>
      <c r="AA123" s="56"/>
      <c r="AB123" s="55"/>
      <c r="AC123" s="55"/>
      <c r="AD123" s="56"/>
      <c r="AE123" s="57"/>
      <c r="AF123" s="58"/>
      <c r="AG123" s="56"/>
      <c r="AH123" s="55"/>
      <c r="AI123" s="55"/>
      <c r="AJ123" s="56"/>
      <c r="AK123" s="55"/>
      <c r="AL123" s="55"/>
      <c r="AM123" s="56"/>
      <c r="AN123" s="59"/>
      <c r="AO123" s="55"/>
      <c r="AP123" s="56"/>
      <c r="AQ123" s="59">
        <v>447</v>
      </c>
      <c r="AR123" s="55">
        <v>4</v>
      </c>
      <c r="AS123" s="56">
        <v>2</v>
      </c>
      <c r="AT123" s="55"/>
      <c r="AU123" s="55"/>
      <c r="AV123" s="56"/>
      <c r="AW123" s="10">
        <f t="shared" si="14"/>
        <v>447</v>
      </c>
      <c r="AX123" s="7">
        <f t="shared" si="15"/>
        <v>4</v>
      </c>
      <c r="AY123" s="50">
        <f t="shared" si="16"/>
        <v>2</v>
      </c>
      <c r="AZ123" s="12">
        <f t="shared" si="17"/>
        <v>111.75</v>
      </c>
      <c r="BA123" s="51">
        <f t="shared" si="18"/>
        <v>0.25</v>
      </c>
      <c r="BB123" s="5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</row>
    <row r="124" spans="1:77" ht="15.75">
      <c r="A124" s="82">
        <v>97</v>
      </c>
      <c r="B124" s="76" t="s">
        <v>134</v>
      </c>
      <c r="C124" s="45" t="s">
        <v>41</v>
      </c>
      <c r="D124" s="55">
        <v>448</v>
      </c>
      <c r="E124" s="55">
        <v>4</v>
      </c>
      <c r="F124" s="56">
        <v>0</v>
      </c>
      <c r="G124" s="55"/>
      <c r="H124" s="55"/>
      <c r="I124" s="56"/>
      <c r="J124" s="55"/>
      <c r="K124" s="55"/>
      <c r="L124" s="56"/>
      <c r="M124" s="55"/>
      <c r="N124" s="55"/>
      <c r="O124" s="56"/>
      <c r="P124" s="55"/>
      <c r="Q124" s="55"/>
      <c r="R124" s="56"/>
      <c r="S124" s="55">
        <v>96</v>
      </c>
      <c r="T124" s="55">
        <v>1</v>
      </c>
      <c r="U124" s="56">
        <v>0</v>
      </c>
      <c r="V124" s="55"/>
      <c r="W124" s="55"/>
      <c r="X124" s="56"/>
      <c r="Y124" s="55"/>
      <c r="Z124" s="55"/>
      <c r="AA124" s="56"/>
      <c r="AB124" s="55"/>
      <c r="AC124" s="55"/>
      <c r="AD124" s="56"/>
      <c r="AE124" s="57"/>
      <c r="AF124" s="58"/>
      <c r="AG124" s="56"/>
      <c r="AH124" s="55">
        <v>217</v>
      </c>
      <c r="AI124" s="55">
        <v>2</v>
      </c>
      <c r="AJ124" s="56">
        <v>0</v>
      </c>
      <c r="AK124" s="55"/>
      <c r="AL124" s="55"/>
      <c r="AM124" s="56"/>
      <c r="AN124" s="59"/>
      <c r="AO124" s="55"/>
      <c r="AP124" s="56"/>
      <c r="AQ124" s="59"/>
      <c r="AR124" s="55"/>
      <c r="AS124" s="56"/>
      <c r="AT124" s="55">
        <v>226</v>
      </c>
      <c r="AU124" s="55">
        <v>2</v>
      </c>
      <c r="AV124" s="56">
        <v>0</v>
      </c>
      <c r="AW124" s="10">
        <f t="shared" si="14"/>
        <v>987</v>
      </c>
      <c r="AX124" s="7">
        <f t="shared" si="15"/>
        <v>9</v>
      </c>
      <c r="AY124" s="50">
        <f t="shared" si="16"/>
        <v>0</v>
      </c>
      <c r="AZ124" s="12">
        <f t="shared" si="17"/>
        <v>109.66666666666667</v>
      </c>
      <c r="BA124" s="51">
        <f t="shared" si="18"/>
        <v>0</v>
      </c>
      <c r="BB124" s="5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</row>
    <row r="125" spans="1:77" ht="15.75">
      <c r="A125" s="82">
        <v>98</v>
      </c>
      <c r="B125" s="78" t="s">
        <v>136</v>
      </c>
      <c r="C125" s="45" t="s">
        <v>41</v>
      </c>
      <c r="D125" s="46"/>
      <c r="E125" s="47"/>
      <c r="F125" s="48"/>
      <c r="G125" s="46"/>
      <c r="H125" s="47"/>
      <c r="I125" s="48"/>
      <c r="J125" s="49">
        <v>420</v>
      </c>
      <c r="K125" s="47">
        <v>4</v>
      </c>
      <c r="L125" s="49">
        <v>0</v>
      </c>
      <c r="M125" s="46"/>
      <c r="N125" s="47"/>
      <c r="O125" s="48"/>
      <c r="P125" s="49">
        <v>392</v>
      </c>
      <c r="Q125" s="47">
        <v>4</v>
      </c>
      <c r="R125" s="49">
        <v>2</v>
      </c>
      <c r="S125" s="46"/>
      <c r="T125" s="47"/>
      <c r="U125" s="48"/>
      <c r="V125" s="49"/>
      <c r="W125" s="47"/>
      <c r="X125" s="49"/>
      <c r="Y125" s="46">
        <v>122</v>
      </c>
      <c r="Z125" s="47">
        <v>1</v>
      </c>
      <c r="AA125" s="48">
        <v>2</v>
      </c>
      <c r="AB125" s="46"/>
      <c r="AC125" s="47"/>
      <c r="AD125" s="48"/>
      <c r="AE125" s="46">
        <v>411</v>
      </c>
      <c r="AF125" s="47">
        <v>4</v>
      </c>
      <c r="AG125" s="48">
        <v>0</v>
      </c>
      <c r="AH125" s="46"/>
      <c r="AI125" s="47"/>
      <c r="AJ125" s="48"/>
      <c r="AK125" s="49"/>
      <c r="AL125" s="47"/>
      <c r="AM125" s="48"/>
      <c r="AN125" s="46"/>
      <c r="AO125" s="47"/>
      <c r="AP125" s="48"/>
      <c r="AQ125" s="46"/>
      <c r="AR125" s="47"/>
      <c r="AS125" s="49"/>
      <c r="AT125" s="46">
        <v>231</v>
      </c>
      <c r="AU125" s="47">
        <v>2</v>
      </c>
      <c r="AV125" s="48">
        <v>4</v>
      </c>
      <c r="AW125" s="10">
        <f t="shared" si="14"/>
        <v>1576</v>
      </c>
      <c r="AX125" s="7">
        <f t="shared" si="15"/>
        <v>15</v>
      </c>
      <c r="AY125" s="50">
        <f t="shared" si="16"/>
        <v>8</v>
      </c>
      <c r="AZ125" s="12">
        <f t="shared" si="17"/>
        <v>105.06666666666666</v>
      </c>
      <c r="BA125" s="51">
        <f t="shared" si="18"/>
        <v>0.26666666666666666</v>
      </c>
      <c r="BB125" s="5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</row>
    <row r="126" spans="1:77" ht="15.75">
      <c r="A126" s="82">
        <v>99</v>
      </c>
      <c r="B126" s="44" t="s">
        <v>138</v>
      </c>
      <c r="C126" s="61" t="s">
        <v>37</v>
      </c>
      <c r="D126" s="63"/>
      <c r="E126" s="58"/>
      <c r="F126" s="64"/>
      <c r="G126" s="63"/>
      <c r="H126" s="58"/>
      <c r="I126" s="64"/>
      <c r="J126" s="57"/>
      <c r="K126" s="58"/>
      <c r="L126" s="57"/>
      <c r="M126" s="63"/>
      <c r="N126" s="58"/>
      <c r="O126" s="64"/>
      <c r="P126" s="57"/>
      <c r="Q126" s="58"/>
      <c r="R126" s="57"/>
      <c r="S126" s="63"/>
      <c r="T126" s="58"/>
      <c r="U126" s="64"/>
      <c r="V126" s="57"/>
      <c r="W126" s="58"/>
      <c r="X126" s="57"/>
      <c r="Y126" s="63"/>
      <c r="Z126" s="58"/>
      <c r="AA126" s="64"/>
      <c r="AB126" s="63"/>
      <c r="AC126" s="58"/>
      <c r="AD126" s="64"/>
      <c r="AE126" s="57"/>
      <c r="AF126" s="58"/>
      <c r="AG126" s="57"/>
      <c r="AH126" s="63"/>
      <c r="AI126" s="58"/>
      <c r="AJ126" s="64"/>
      <c r="AK126" s="57"/>
      <c r="AL126" s="58"/>
      <c r="AM126" s="64"/>
      <c r="AN126" s="63"/>
      <c r="AO126" s="58"/>
      <c r="AP126" s="64"/>
      <c r="AQ126" s="63"/>
      <c r="AR126" s="58"/>
      <c r="AS126" s="57"/>
      <c r="AT126" s="63"/>
      <c r="AU126" s="58"/>
      <c r="AV126" s="64"/>
      <c r="AW126" s="10">
        <f t="shared" si="14"/>
        <v>0</v>
      </c>
      <c r="AX126" s="7">
        <f t="shared" si="15"/>
        <v>0</v>
      </c>
      <c r="AY126" s="50">
        <f t="shared" si="16"/>
        <v>0</v>
      </c>
      <c r="AZ126" s="12" t="e">
        <f t="shared" si="17"/>
        <v>#DIV/0!</v>
      </c>
      <c r="BA126" s="51" t="e">
        <f t="shared" si="18"/>
        <v>#DIV/0!</v>
      </c>
      <c r="BB126" s="5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</row>
    <row r="127" spans="1:77" ht="15.75">
      <c r="A127" s="82">
        <v>100</v>
      </c>
      <c r="B127" s="44" t="s">
        <v>139</v>
      </c>
      <c r="C127" s="45" t="s">
        <v>37</v>
      </c>
      <c r="D127" s="46"/>
      <c r="E127" s="47"/>
      <c r="F127" s="48"/>
      <c r="G127" s="46"/>
      <c r="H127" s="47"/>
      <c r="I127" s="48"/>
      <c r="J127" s="49"/>
      <c r="K127" s="47"/>
      <c r="L127" s="49"/>
      <c r="M127" s="46"/>
      <c r="N127" s="47"/>
      <c r="O127" s="48"/>
      <c r="P127" s="49"/>
      <c r="Q127" s="47"/>
      <c r="R127" s="49"/>
      <c r="S127" s="46"/>
      <c r="T127" s="47"/>
      <c r="U127" s="48"/>
      <c r="V127" s="49"/>
      <c r="W127" s="47"/>
      <c r="X127" s="49"/>
      <c r="Y127" s="46"/>
      <c r="Z127" s="47"/>
      <c r="AA127" s="48"/>
      <c r="AB127" s="46"/>
      <c r="AC127" s="47"/>
      <c r="AD127" s="48"/>
      <c r="AE127" s="49"/>
      <c r="AF127" s="47"/>
      <c r="AG127" s="49"/>
      <c r="AH127" s="46"/>
      <c r="AI127" s="47"/>
      <c r="AJ127" s="48"/>
      <c r="AK127" s="49"/>
      <c r="AL127" s="47"/>
      <c r="AM127" s="48"/>
      <c r="AN127" s="46"/>
      <c r="AO127" s="47"/>
      <c r="AP127" s="48"/>
      <c r="AQ127" s="46"/>
      <c r="AR127" s="47"/>
      <c r="AS127" s="49"/>
      <c r="AT127" s="46"/>
      <c r="AU127" s="47"/>
      <c r="AV127" s="48"/>
      <c r="AW127" s="10">
        <f t="shared" si="14"/>
        <v>0</v>
      </c>
      <c r="AX127" s="7">
        <f t="shared" si="15"/>
        <v>0</v>
      </c>
      <c r="AY127" s="50">
        <f t="shared" si="16"/>
        <v>0</v>
      </c>
      <c r="AZ127" s="12" t="e">
        <f t="shared" si="17"/>
        <v>#DIV/0!</v>
      </c>
      <c r="BA127" s="51" t="e">
        <f t="shared" si="18"/>
        <v>#DIV/0!</v>
      </c>
      <c r="BB127" s="5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</row>
    <row r="128" spans="1:77" ht="15.75">
      <c r="A128" s="82">
        <v>101</v>
      </c>
      <c r="B128" s="78" t="s">
        <v>141</v>
      </c>
      <c r="C128" s="45" t="s">
        <v>31</v>
      </c>
      <c r="D128" s="46"/>
      <c r="E128" s="47"/>
      <c r="F128" s="48"/>
      <c r="G128" s="46"/>
      <c r="H128" s="47"/>
      <c r="I128" s="48"/>
      <c r="J128" s="49"/>
      <c r="K128" s="47"/>
      <c r="L128" s="49"/>
      <c r="M128" s="46"/>
      <c r="N128" s="47"/>
      <c r="O128" s="48"/>
      <c r="P128" s="49"/>
      <c r="Q128" s="47"/>
      <c r="R128" s="49"/>
      <c r="S128" s="46"/>
      <c r="T128" s="47"/>
      <c r="U128" s="48"/>
      <c r="V128" s="49"/>
      <c r="W128" s="47"/>
      <c r="X128" s="49"/>
      <c r="Y128" s="46"/>
      <c r="Z128" s="47"/>
      <c r="AA128" s="48"/>
      <c r="AB128" s="46"/>
      <c r="AC128" s="47"/>
      <c r="AD128" s="48"/>
      <c r="AE128" s="49"/>
      <c r="AF128" s="47"/>
      <c r="AG128" s="49"/>
      <c r="AH128" s="46"/>
      <c r="AI128" s="47"/>
      <c r="AJ128" s="48"/>
      <c r="AK128" s="49"/>
      <c r="AL128" s="47"/>
      <c r="AM128" s="48"/>
      <c r="AN128" s="46"/>
      <c r="AO128" s="47"/>
      <c r="AP128" s="48"/>
      <c r="AQ128" s="46"/>
      <c r="AR128" s="47"/>
      <c r="AS128" s="49"/>
      <c r="AT128" s="46"/>
      <c r="AU128" s="47"/>
      <c r="AV128" s="48"/>
      <c r="AW128" s="10">
        <f t="shared" si="14"/>
        <v>0</v>
      </c>
      <c r="AX128" s="7">
        <f t="shared" si="15"/>
        <v>0</v>
      </c>
      <c r="AY128" s="50">
        <f t="shared" si="16"/>
        <v>0</v>
      </c>
      <c r="AZ128" s="12" t="e">
        <f t="shared" si="17"/>
        <v>#DIV/0!</v>
      </c>
      <c r="BA128" s="51" t="e">
        <f t="shared" si="18"/>
        <v>#DIV/0!</v>
      </c>
      <c r="BB128" s="5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</row>
    <row r="129" spans="1:77" ht="15.75">
      <c r="A129" s="82">
        <v>102</v>
      </c>
      <c r="B129" s="78" t="s">
        <v>142</v>
      </c>
      <c r="C129" s="45" t="s">
        <v>31</v>
      </c>
      <c r="D129" s="46"/>
      <c r="E129" s="47"/>
      <c r="F129" s="48"/>
      <c r="G129" s="46"/>
      <c r="H129" s="47"/>
      <c r="I129" s="48"/>
      <c r="J129" s="49"/>
      <c r="K129" s="47"/>
      <c r="L129" s="49"/>
      <c r="M129" s="46"/>
      <c r="N129" s="47"/>
      <c r="O129" s="48"/>
      <c r="P129" s="49"/>
      <c r="Q129" s="47"/>
      <c r="R129" s="49"/>
      <c r="S129" s="46"/>
      <c r="T129" s="47"/>
      <c r="U129" s="48"/>
      <c r="V129" s="49"/>
      <c r="W129" s="47"/>
      <c r="X129" s="49"/>
      <c r="Y129" s="46"/>
      <c r="Z129" s="47"/>
      <c r="AA129" s="48"/>
      <c r="AB129" s="46"/>
      <c r="AC129" s="47"/>
      <c r="AD129" s="48"/>
      <c r="AE129" s="49"/>
      <c r="AF129" s="47"/>
      <c r="AG129" s="49"/>
      <c r="AH129" s="46"/>
      <c r="AI129" s="47"/>
      <c r="AJ129" s="48"/>
      <c r="AK129" s="49"/>
      <c r="AL129" s="47"/>
      <c r="AM129" s="48"/>
      <c r="AN129" s="46"/>
      <c r="AO129" s="47"/>
      <c r="AP129" s="48"/>
      <c r="AQ129" s="46"/>
      <c r="AR129" s="47"/>
      <c r="AS129" s="49"/>
      <c r="AT129" s="46"/>
      <c r="AU129" s="47"/>
      <c r="AV129" s="48"/>
      <c r="AW129" s="10">
        <f t="shared" si="14"/>
        <v>0</v>
      </c>
      <c r="AX129" s="7">
        <f t="shared" si="15"/>
        <v>0</v>
      </c>
      <c r="AY129" s="50">
        <f t="shared" si="16"/>
        <v>0</v>
      </c>
      <c r="AZ129" s="12" t="e">
        <f t="shared" si="17"/>
        <v>#DIV/0!</v>
      </c>
      <c r="BA129" s="51" t="e">
        <f t="shared" si="18"/>
        <v>#DIV/0!</v>
      </c>
      <c r="BB129" s="5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</row>
    <row r="130" spans="1:77" ht="15.75">
      <c r="A130" s="82">
        <v>103</v>
      </c>
      <c r="B130" s="44" t="s">
        <v>143</v>
      </c>
      <c r="C130" s="54" t="s">
        <v>36</v>
      </c>
      <c r="D130" s="46"/>
      <c r="E130" s="47"/>
      <c r="F130" s="48"/>
      <c r="G130" s="46"/>
      <c r="H130" s="47"/>
      <c r="I130" s="48"/>
      <c r="J130" s="49"/>
      <c r="K130" s="47"/>
      <c r="L130" s="49"/>
      <c r="M130" s="46"/>
      <c r="N130" s="47"/>
      <c r="O130" s="48"/>
      <c r="P130" s="49"/>
      <c r="Q130" s="47"/>
      <c r="R130" s="49"/>
      <c r="S130" s="46"/>
      <c r="T130" s="47"/>
      <c r="U130" s="48"/>
      <c r="V130" s="49"/>
      <c r="W130" s="47"/>
      <c r="X130" s="49"/>
      <c r="Y130" s="46"/>
      <c r="Z130" s="47"/>
      <c r="AA130" s="48"/>
      <c r="AB130" s="46"/>
      <c r="AC130" s="47"/>
      <c r="AD130" s="48"/>
      <c r="AE130" s="57"/>
      <c r="AF130" s="58"/>
      <c r="AG130" s="57"/>
      <c r="AH130" s="63"/>
      <c r="AI130" s="58"/>
      <c r="AJ130" s="64"/>
      <c r="AK130" s="57"/>
      <c r="AL130" s="58"/>
      <c r="AM130" s="64"/>
      <c r="AN130" s="63"/>
      <c r="AO130" s="58"/>
      <c r="AP130" s="64"/>
      <c r="AQ130" s="63"/>
      <c r="AR130" s="58"/>
      <c r="AS130" s="57"/>
      <c r="AT130" s="63"/>
      <c r="AU130" s="58"/>
      <c r="AV130" s="64"/>
      <c r="AW130" s="10">
        <f t="shared" si="14"/>
        <v>0</v>
      </c>
      <c r="AX130" s="7">
        <f t="shared" si="15"/>
        <v>0</v>
      </c>
      <c r="AY130" s="50">
        <f t="shared" si="16"/>
        <v>0</v>
      </c>
      <c r="AZ130" s="12" t="e">
        <f t="shared" si="17"/>
        <v>#DIV/0!</v>
      </c>
      <c r="BA130" s="51" t="e">
        <f t="shared" si="18"/>
        <v>#DIV/0!</v>
      </c>
      <c r="BB130" s="5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</row>
    <row r="131" spans="1:77" ht="15.75">
      <c r="A131" s="82">
        <v>104</v>
      </c>
      <c r="B131" s="44" t="s">
        <v>144</v>
      </c>
      <c r="C131" s="45" t="s">
        <v>39</v>
      </c>
      <c r="D131" s="46"/>
      <c r="E131" s="47"/>
      <c r="F131" s="48"/>
      <c r="G131" s="46"/>
      <c r="H131" s="47"/>
      <c r="I131" s="48"/>
      <c r="J131" s="49"/>
      <c r="K131" s="47"/>
      <c r="L131" s="49"/>
      <c r="M131" s="46"/>
      <c r="N131" s="47"/>
      <c r="O131" s="48"/>
      <c r="P131" s="49"/>
      <c r="Q131" s="47"/>
      <c r="R131" s="49"/>
      <c r="S131" s="46"/>
      <c r="T131" s="47"/>
      <c r="U131" s="48"/>
      <c r="V131" s="49"/>
      <c r="W131" s="47"/>
      <c r="X131" s="49"/>
      <c r="Y131" s="46"/>
      <c r="Z131" s="47"/>
      <c r="AA131" s="48"/>
      <c r="AB131" s="46"/>
      <c r="AC131" s="47"/>
      <c r="AD131" s="48"/>
      <c r="AE131" s="49"/>
      <c r="AF131" s="47"/>
      <c r="AG131" s="49"/>
      <c r="AH131" s="46"/>
      <c r="AI131" s="47"/>
      <c r="AJ131" s="48"/>
      <c r="AK131" s="49"/>
      <c r="AL131" s="47"/>
      <c r="AM131" s="48"/>
      <c r="AN131" s="46"/>
      <c r="AO131" s="47"/>
      <c r="AP131" s="48"/>
      <c r="AQ131" s="46"/>
      <c r="AR131" s="47"/>
      <c r="AS131" s="49"/>
      <c r="AT131" s="46"/>
      <c r="AU131" s="47"/>
      <c r="AV131" s="48"/>
      <c r="AW131" s="10">
        <f t="shared" si="14"/>
        <v>0</v>
      </c>
      <c r="AX131" s="7">
        <f t="shared" si="15"/>
        <v>0</v>
      </c>
      <c r="AY131" s="50">
        <f t="shared" si="16"/>
        <v>0</v>
      </c>
      <c r="AZ131" s="12" t="e">
        <f t="shared" si="17"/>
        <v>#DIV/0!</v>
      </c>
      <c r="BA131" s="51" t="e">
        <f t="shared" si="18"/>
        <v>#DIV/0!</v>
      </c>
      <c r="BB131" s="5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</row>
    <row r="132" spans="1:77" ht="15.75">
      <c r="A132" s="82">
        <v>105</v>
      </c>
      <c r="B132" s="70" t="s">
        <v>145</v>
      </c>
      <c r="C132" s="45" t="s">
        <v>39</v>
      </c>
      <c r="D132" s="63"/>
      <c r="E132" s="58"/>
      <c r="F132" s="64"/>
      <c r="G132" s="63"/>
      <c r="H132" s="58"/>
      <c r="I132" s="64"/>
      <c r="J132" s="57"/>
      <c r="K132" s="58"/>
      <c r="L132" s="57"/>
      <c r="M132" s="63"/>
      <c r="N132" s="58"/>
      <c r="O132" s="64"/>
      <c r="P132" s="57"/>
      <c r="Q132" s="58"/>
      <c r="R132" s="57"/>
      <c r="S132" s="63"/>
      <c r="T132" s="58"/>
      <c r="U132" s="64"/>
      <c r="V132" s="57"/>
      <c r="W132" s="58"/>
      <c r="X132" s="57"/>
      <c r="Y132" s="63"/>
      <c r="Z132" s="58"/>
      <c r="AA132" s="64"/>
      <c r="AB132" s="63"/>
      <c r="AC132" s="58"/>
      <c r="AD132" s="64"/>
      <c r="AE132" s="83"/>
      <c r="AF132" s="84"/>
      <c r="AG132" s="83"/>
      <c r="AH132" s="85"/>
      <c r="AI132" s="84"/>
      <c r="AJ132" s="86"/>
      <c r="AK132" s="83"/>
      <c r="AL132" s="84"/>
      <c r="AM132" s="86"/>
      <c r="AN132" s="85"/>
      <c r="AO132" s="84"/>
      <c r="AP132" s="86"/>
      <c r="AQ132" s="85"/>
      <c r="AR132" s="84"/>
      <c r="AS132" s="83"/>
      <c r="AT132" s="85"/>
      <c r="AU132" s="84"/>
      <c r="AV132" s="86"/>
      <c r="AW132" s="10">
        <f t="shared" si="14"/>
        <v>0</v>
      </c>
      <c r="AX132" s="7">
        <f t="shared" si="15"/>
        <v>0</v>
      </c>
      <c r="AY132" s="50">
        <f t="shared" si="16"/>
        <v>0</v>
      </c>
      <c r="AZ132" s="12" t="e">
        <f t="shared" si="17"/>
        <v>#DIV/0!</v>
      </c>
      <c r="BA132" s="51" t="e">
        <f t="shared" si="18"/>
        <v>#DIV/0!</v>
      </c>
      <c r="BB132" s="5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</row>
    <row r="133" spans="1:77" ht="15.75">
      <c r="A133" s="82">
        <v>106</v>
      </c>
      <c r="B133" s="44" t="s">
        <v>146</v>
      </c>
      <c r="C133" s="45" t="s">
        <v>30</v>
      </c>
      <c r="D133" s="46"/>
      <c r="E133" s="47"/>
      <c r="F133" s="48"/>
      <c r="G133" s="46"/>
      <c r="H133" s="47"/>
      <c r="I133" s="48"/>
      <c r="J133" s="49"/>
      <c r="K133" s="47"/>
      <c r="L133" s="49"/>
      <c r="M133" s="46"/>
      <c r="N133" s="47"/>
      <c r="O133" s="48"/>
      <c r="P133" s="49"/>
      <c r="Q133" s="47"/>
      <c r="R133" s="49"/>
      <c r="S133" s="46"/>
      <c r="T133" s="47"/>
      <c r="U133" s="48"/>
      <c r="V133" s="49"/>
      <c r="W133" s="47"/>
      <c r="X133" s="49"/>
      <c r="Y133" s="46"/>
      <c r="Z133" s="47"/>
      <c r="AA133" s="48"/>
      <c r="AB133" s="46"/>
      <c r="AC133" s="47"/>
      <c r="AD133" s="48"/>
      <c r="AE133" s="46"/>
      <c r="AF133" s="47"/>
      <c r="AG133" s="48"/>
      <c r="AH133" s="46"/>
      <c r="AI133" s="47"/>
      <c r="AJ133" s="48"/>
      <c r="AK133" s="49"/>
      <c r="AL133" s="47"/>
      <c r="AM133" s="48"/>
      <c r="AN133" s="46"/>
      <c r="AO133" s="47"/>
      <c r="AP133" s="48"/>
      <c r="AQ133" s="46"/>
      <c r="AR133" s="47"/>
      <c r="AS133" s="49"/>
      <c r="AT133" s="46"/>
      <c r="AU133" s="47"/>
      <c r="AV133" s="48"/>
      <c r="AW133" s="10">
        <f t="shared" si="14"/>
        <v>0</v>
      </c>
      <c r="AX133" s="7">
        <f t="shared" si="15"/>
        <v>0</v>
      </c>
      <c r="AY133" s="50">
        <f t="shared" si="16"/>
        <v>0</v>
      </c>
      <c r="AZ133" s="12" t="e">
        <f t="shared" si="17"/>
        <v>#DIV/0!</v>
      </c>
      <c r="BA133" s="51" t="e">
        <f t="shared" si="18"/>
        <v>#DIV/0!</v>
      </c>
      <c r="BB133" s="5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</row>
    <row r="134" spans="1:77" ht="15.75">
      <c r="A134" s="82">
        <v>107</v>
      </c>
      <c r="B134" s="44" t="s">
        <v>147</v>
      </c>
      <c r="C134" s="45" t="s">
        <v>30</v>
      </c>
      <c r="D134" s="46"/>
      <c r="E134" s="47"/>
      <c r="F134" s="48"/>
      <c r="G134" s="46"/>
      <c r="H134" s="47"/>
      <c r="I134" s="48"/>
      <c r="J134" s="49"/>
      <c r="K134" s="47"/>
      <c r="L134" s="49"/>
      <c r="M134" s="46"/>
      <c r="N134" s="47"/>
      <c r="O134" s="48"/>
      <c r="P134" s="49"/>
      <c r="Q134" s="47"/>
      <c r="R134" s="49"/>
      <c r="S134" s="46"/>
      <c r="T134" s="47"/>
      <c r="U134" s="48"/>
      <c r="V134" s="49"/>
      <c r="W134" s="47"/>
      <c r="X134" s="49"/>
      <c r="Y134" s="46"/>
      <c r="Z134" s="47"/>
      <c r="AA134" s="48"/>
      <c r="AB134" s="46"/>
      <c r="AC134" s="47"/>
      <c r="AD134" s="48"/>
      <c r="AE134" s="49"/>
      <c r="AF134" s="47"/>
      <c r="AG134" s="49"/>
      <c r="AH134" s="46"/>
      <c r="AI134" s="47"/>
      <c r="AJ134" s="48"/>
      <c r="AK134" s="49"/>
      <c r="AL134" s="47"/>
      <c r="AM134" s="48"/>
      <c r="AN134" s="46"/>
      <c r="AO134" s="47"/>
      <c r="AP134" s="48"/>
      <c r="AQ134" s="46"/>
      <c r="AR134" s="47"/>
      <c r="AS134" s="49"/>
      <c r="AT134" s="46"/>
      <c r="AU134" s="47"/>
      <c r="AV134" s="48"/>
      <c r="AW134" s="10">
        <f t="shared" si="14"/>
        <v>0</v>
      </c>
      <c r="AX134" s="7">
        <f t="shared" si="15"/>
        <v>0</v>
      </c>
      <c r="AY134" s="50">
        <f t="shared" si="16"/>
        <v>0</v>
      </c>
      <c r="AZ134" s="12" t="e">
        <f t="shared" si="17"/>
        <v>#DIV/0!</v>
      </c>
      <c r="BA134" s="51" t="e">
        <f t="shared" si="18"/>
        <v>#DIV/0!</v>
      </c>
      <c r="BB134" s="5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</row>
    <row r="135" spans="1:77" ht="15.75">
      <c r="A135" s="82">
        <v>108</v>
      </c>
      <c r="B135" s="44" t="s">
        <v>148</v>
      </c>
      <c r="C135" s="45" t="s">
        <v>32</v>
      </c>
      <c r="D135" s="46"/>
      <c r="E135" s="47"/>
      <c r="F135" s="48"/>
      <c r="G135" s="46"/>
      <c r="H135" s="47"/>
      <c r="I135" s="48"/>
      <c r="J135" s="49"/>
      <c r="K135" s="47"/>
      <c r="L135" s="49"/>
      <c r="M135" s="46"/>
      <c r="N135" s="47"/>
      <c r="O135" s="48"/>
      <c r="P135" s="49"/>
      <c r="Q135" s="47"/>
      <c r="R135" s="49"/>
      <c r="S135" s="46"/>
      <c r="T135" s="47"/>
      <c r="U135" s="48"/>
      <c r="V135" s="49"/>
      <c r="W135" s="47"/>
      <c r="X135" s="49"/>
      <c r="Y135" s="46"/>
      <c r="Z135" s="47"/>
      <c r="AA135" s="48"/>
      <c r="AB135" s="46"/>
      <c r="AC135" s="47"/>
      <c r="AD135" s="48"/>
      <c r="AE135" s="49"/>
      <c r="AF135" s="47"/>
      <c r="AG135" s="49"/>
      <c r="AH135" s="46"/>
      <c r="AI135" s="47"/>
      <c r="AJ135" s="48"/>
      <c r="AK135" s="49"/>
      <c r="AL135" s="47"/>
      <c r="AM135" s="48"/>
      <c r="AN135" s="46"/>
      <c r="AO135" s="47"/>
      <c r="AP135" s="48"/>
      <c r="AQ135" s="46"/>
      <c r="AR135" s="47"/>
      <c r="AS135" s="49"/>
      <c r="AT135" s="46"/>
      <c r="AU135" s="47"/>
      <c r="AV135" s="48"/>
      <c r="AW135" s="10">
        <f t="shared" si="14"/>
        <v>0</v>
      </c>
      <c r="AX135" s="7">
        <f t="shared" si="15"/>
        <v>0</v>
      </c>
      <c r="AY135" s="50">
        <f t="shared" si="16"/>
        <v>0</v>
      </c>
      <c r="AZ135" s="12" t="e">
        <f t="shared" si="17"/>
        <v>#DIV/0!</v>
      </c>
      <c r="BA135" s="51" t="e">
        <f t="shared" si="18"/>
        <v>#DIV/0!</v>
      </c>
      <c r="BB135" s="5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</row>
    <row r="136" spans="1:77" ht="15.75">
      <c r="A136" s="82">
        <v>109</v>
      </c>
      <c r="B136" s="78" t="s">
        <v>149</v>
      </c>
      <c r="C136" s="45" t="s">
        <v>29</v>
      </c>
      <c r="D136" s="73"/>
      <c r="E136" s="47"/>
      <c r="F136" s="74"/>
      <c r="G136" s="73"/>
      <c r="H136" s="47"/>
      <c r="I136" s="74"/>
      <c r="J136" s="73"/>
      <c r="K136" s="47"/>
      <c r="L136" s="74"/>
      <c r="M136" s="73"/>
      <c r="N136" s="47"/>
      <c r="O136" s="74"/>
      <c r="P136" s="73"/>
      <c r="Q136" s="47"/>
      <c r="R136" s="74"/>
      <c r="S136" s="73"/>
      <c r="T136" s="47"/>
      <c r="U136" s="74"/>
      <c r="V136" s="73"/>
      <c r="W136" s="47"/>
      <c r="X136" s="74"/>
      <c r="Y136" s="73"/>
      <c r="Z136" s="47"/>
      <c r="AA136" s="74"/>
      <c r="AB136" s="73"/>
      <c r="AC136" s="47"/>
      <c r="AD136" s="74"/>
      <c r="AE136" s="73"/>
      <c r="AF136" s="47"/>
      <c r="AG136" s="74"/>
      <c r="AH136" s="73"/>
      <c r="AI136" s="47"/>
      <c r="AJ136" s="74"/>
      <c r="AK136" s="73"/>
      <c r="AL136" s="47"/>
      <c r="AM136" s="74"/>
      <c r="AN136" s="75"/>
      <c r="AO136" s="47"/>
      <c r="AP136" s="74"/>
      <c r="AQ136" s="75"/>
      <c r="AR136" s="47"/>
      <c r="AS136" s="74"/>
      <c r="AT136" s="73"/>
      <c r="AU136" s="47"/>
      <c r="AV136" s="74"/>
      <c r="AW136" s="10">
        <f t="shared" si="14"/>
        <v>0</v>
      </c>
      <c r="AX136" s="7">
        <f t="shared" si="15"/>
        <v>0</v>
      </c>
      <c r="AY136" s="50">
        <f t="shared" si="16"/>
        <v>0</v>
      </c>
      <c r="AZ136" s="12" t="e">
        <f t="shared" si="17"/>
        <v>#DIV/0!</v>
      </c>
      <c r="BA136" s="51" t="e">
        <f t="shared" si="18"/>
        <v>#DIV/0!</v>
      </c>
      <c r="BB136" s="5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</row>
    <row r="137" spans="1:77" ht="15.75">
      <c r="A137" s="82">
        <v>110</v>
      </c>
      <c r="B137" s="78" t="s">
        <v>150</v>
      </c>
      <c r="C137" s="45" t="s">
        <v>29</v>
      </c>
      <c r="D137" s="46"/>
      <c r="E137" s="47"/>
      <c r="F137" s="48"/>
      <c r="G137" s="46"/>
      <c r="H137" s="47"/>
      <c r="I137" s="48"/>
      <c r="J137" s="49"/>
      <c r="K137" s="47"/>
      <c r="L137" s="49"/>
      <c r="M137" s="46"/>
      <c r="N137" s="47"/>
      <c r="O137" s="48"/>
      <c r="P137" s="49"/>
      <c r="Q137" s="47"/>
      <c r="R137" s="49"/>
      <c r="S137" s="46"/>
      <c r="T137" s="47"/>
      <c r="U137" s="48"/>
      <c r="V137" s="49"/>
      <c r="W137" s="47"/>
      <c r="X137" s="49"/>
      <c r="Y137" s="46"/>
      <c r="Z137" s="47"/>
      <c r="AA137" s="48"/>
      <c r="AB137" s="46"/>
      <c r="AC137" s="47"/>
      <c r="AD137" s="48"/>
      <c r="AE137" s="49"/>
      <c r="AF137" s="47"/>
      <c r="AG137" s="49"/>
      <c r="AH137" s="46"/>
      <c r="AI137" s="47"/>
      <c r="AJ137" s="48"/>
      <c r="AK137" s="49"/>
      <c r="AL137" s="47"/>
      <c r="AM137" s="48"/>
      <c r="AN137" s="46"/>
      <c r="AO137" s="47"/>
      <c r="AP137" s="48"/>
      <c r="AQ137" s="46"/>
      <c r="AR137" s="47"/>
      <c r="AS137" s="49"/>
      <c r="AT137" s="46"/>
      <c r="AU137" s="47"/>
      <c r="AV137" s="48"/>
      <c r="AW137" s="10">
        <f t="shared" si="14"/>
        <v>0</v>
      </c>
      <c r="AX137" s="7">
        <f t="shared" si="15"/>
        <v>0</v>
      </c>
      <c r="AY137" s="50">
        <f t="shared" si="16"/>
        <v>0</v>
      </c>
      <c r="AZ137" s="12" t="e">
        <f t="shared" si="17"/>
        <v>#DIV/0!</v>
      </c>
      <c r="BA137" s="51" t="e">
        <f t="shared" si="18"/>
        <v>#DIV/0!</v>
      </c>
      <c r="BB137" s="5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</row>
    <row r="138" spans="1:77" ht="15.75">
      <c r="A138" s="82">
        <v>111</v>
      </c>
      <c r="B138" s="60"/>
      <c r="C138" s="77"/>
      <c r="D138" s="46"/>
      <c r="E138" s="47"/>
      <c r="F138" s="48"/>
      <c r="G138" s="46"/>
      <c r="H138" s="47"/>
      <c r="I138" s="48"/>
      <c r="J138" s="49"/>
      <c r="K138" s="47"/>
      <c r="L138" s="49"/>
      <c r="M138" s="46"/>
      <c r="N138" s="47"/>
      <c r="O138" s="48"/>
      <c r="P138" s="49"/>
      <c r="Q138" s="47"/>
      <c r="R138" s="49"/>
      <c r="S138" s="46"/>
      <c r="T138" s="47"/>
      <c r="U138" s="48"/>
      <c r="V138" s="49"/>
      <c r="W138" s="47"/>
      <c r="X138" s="49"/>
      <c r="Y138" s="46"/>
      <c r="Z138" s="47"/>
      <c r="AA138" s="48"/>
      <c r="AB138" s="46"/>
      <c r="AC138" s="47"/>
      <c r="AD138" s="48"/>
      <c r="AE138" s="49"/>
      <c r="AF138" s="47"/>
      <c r="AG138" s="49"/>
      <c r="AH138" s="46"/>
      <c r="AI138" s="47"/>
      <c r="AJ138" s="48"/>
      <c r="AK138" s="49"/>
      <c r="AL138" s="47"/>
      <c r="AM138" s="48"/>
      <c r="AN138" s="46"/>
      <c r="AO138" s="47"/>
      <c r="AP138" s="48"/>
      <c r="AQ138" s="46"/>
      <c r="AR138" s="47"/>
      <c r="AS138" s="49"/>
      <c r="AT138" s="46"/>
      <c r="AU138" s="47"/>
      <c r="AV138" s="48"/>
      <c r="AW138" s="10">
        <f aca="true" t="shared" si="19" ref="AW138:AW147">D138+G138+J138+M138+P138+S138+V138+Y138+AB138+AE138+AH138+AK138+AT138+AN138+AQ138</f>
        <v>0</v>
      </c>
      <c r="AX138" s="7">
        <f aca="true" t="shared" si="20" ref="AX138:AX147">E138+H138+K138+N138+Q138+T138+W138+Z138+AC138+AF138+AI138+AL138+AU138+AO138+AR138</f>
        <v>0</v>
      </c>
      <c r="AY138" s="50">
        <f aca="true" t="shared" si="21" ref="AY138:AY147">F138+I138+L138+O138+R138+U138+X138+AA138+AD138+AG138+AJ138+AM138+AV138+AP138+AS138</f>
        <v>0</v>
      </c>
      <c r="AZ138" s="12" t="e">
        <f aca="true" t="shared" si="22" ref="AZ138:AZ147">AW138/AX138</f>
        <v>#DIV/0!</v>
      </c>
      <c r="BA138" s="51" t="e">
        <f aca="true" t="shared" si="23" ref="BA138:BA147">AY138/(AX138*2)</f>
        <v>#DIV/0!</v>
      </c>
      <c r="BB138" s="5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</row>
    <row r="139" spans="1:77" ht="15.75">
      <c r="A139" s="82">
        <v>112</v>
      </c>
      <c r="B139" s="44"/>
      <c r="C139" s="45"/>
      <c r="D139" s="46"/>
      <c r="E139" s="47"/>
      <c r="F139" s="48"/>
      <c r="G139" s="46"/>
      <c r="H139" s="47"/>
      <c r="I139" s="48"/>
      <c r="J139" s="49"/>
      <c r="K139" s="47"/>
      <c r="L139" s="49"/>
      <c r="M139" s="46"/>
      <c r="N139" s="47"/>
      <c r="O139" s="48"/>
      <c r="P139" s="49"/>
      <c r="Q139" s="47"/>
      <c r="R139" s="49"/>
      <c r="S139" s="46"/>
      <c r="T139" s="47"/>
      <c r="U139" s="48"/>
      <c r="V139" s="49"/>
      <c r="W139" s="47"/>
      <c r="X139" s="49"/>
      <c r="Y139" s="46"/>
      <c r="Z139" s="47"/>
      <c r="AA139" s="48"/>
      <c r="AB139" s="46"/>
      <c r="AC139" s="47"/>
      <c r="AD139" s="48"/>
      <c r="AE139" s="49"/>
      <c r="AF139" s="47"/>
      <c r="AG139" s="49"/>
      <c r="AH139" s="46"/>
      <c r="AI139" s="47"/>
      <c r="AJ139" s="48"/>
      <c r="AK139" s="49"/>
      <c r="AL139" s="47"/>
      <c r="AM139" s="48"/>
      <c r="AN139" s="46"/>
      <c r="AO139" s="47"/>
      <c r="AP139" s="48"/>
      <c r="AQ139" s="46"/>
      <c r="AR139" s="47"/>
      <c r="AS139" s="49"/>
      <c r="AT139" s="46"/>
      <c r="AU139" s="47"/>
      <c r="AV139" s="48"/>
      <c r="AW139" s="10">
        <f t="shared" si="19"/>
        <v>0</v>
      </c>
      <c r="AX139" s="7">
        <f t="shared" si="20"/>
        <v>0</v>
      </c>
      <c r="AY139" s="50">
        <f t="shared" si="21"/>
        <v>0</v>
      </c>
      <c r="AZ139" s="12" t="e">
        <f t="shared" si="22"/>
        <v>#DIV/0!</v>
      </c>
      <c r="BA139" s="51" t="e">
        <f t="shared" si="23"/>
        <v>#DIV/0!</v>
      </c>
      <c r="BB139" s="5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</row>
    <row r="140" spans="1:77" ht="15.75">
      <c r="A140" s="82">
        <v>113</v>
      </c>
      <c r="B140" s="44"/>
      <c r="C140" s="45"/>
      <c r="D140" s="46"/>
      <c r="E140" s="47"/>
      <c r="F140" s="48"/>
      <c r="G140" s="46"/>
      <c r="H140" s="47"/>
      <c r="I140" s="48"/>
      <c r="J140" s="49"/>
      <c r="K140" s="47"/>
      <c r="L140" s="49"/>
      <c r="M140" s="46"/>
      <c r="N140" s="47"/>
      <c r="O140" s="48"/>
      <c r="P140" s="49"/>
      <c r="Q140" s="47"/>
      <c r="R140" s="49"/>
      <c r="S140" s="46"/>
      <c r="T140" s="47"/>
      <c r="U140" s="48"/>
      <c r="V140" s="49"/>
      <c r="W140" s="47"/>
      <c r="X140" s="49"/>
      <c r="Y140" s="46"/>
      <c r="Z140" s="47"/>
      <c r="AA140" s="48"/>
      <c r="AB140" s="46"/>
      <c r="AC140" s="47"/>
      <c r="AD140" s="48"/>
      <c r="AE140" s="49"/>
      <c r="AF140" s="47"/>
      <c r="AG140" s="49"/>
      <c r="AH140" s="46"/>
      <c r="AI140" s="47"/>
      <c r="AJ140" s="48"/>
      <c r="AK140" s="49"/>
      <c r="AL140" s="47"/>
      <c r="AM140" s="48"/>
      <c r="AN140" s="46"/>
      <c r="AO140" s="47"/>
      <c r="AP140" s="48"/>
      <c r="AQ140" s="46"/>
      <c r="AR140" s="47"/>
      <c r="AS140" s="49"/>
      <c r="AT140" s="46"/>
      <c r="AU140" s="47"/>
      <c r="AV140" s="48"/>
      <c r="AW140" s="10">
        <f t="shared" si="19"/>
        <v>0</v>
      </c>
      <c r="AX140" s="7">
        <f t="shared" si="20"/>
        <v>0</v>
      </c>
      <c r="AY140" s="50">
        <f t="shared" si="21"/>
        <v>0</v>
      </c>
      <c r="AZ140" s="12" t="e">
        <f t="shared" si="22"/>
        <v>#DIV/0!</v>
      </c>
      <c r="BA140" s="51" t="e">
        <f t="shared" si="23"/>
        <v>#DIV/0!</v>
      </c>
      <c r="BB140" s="5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</row>
    <row r="141" spans="1:77" ht="15.75">
      <c r="A141" s="82">
        <v>114</v>
      </c>
      <c r="B141" s="44"/>
      <c r="C141" s="45"/>
      <c r="D141" s="46"/>
      <c r="E141" s="47"/>
      <c r="F141" s="48"/>
      <c r="G141" s="46"/>
      <c r="H141" s="47"/>
      <c r="I141" s="48"/>
      <c r="J141" s="49"/>
      <c r="K141" s="47"/>
      <c r="L141" s="49"/>
      <c r="M141" s="46"/>
      <c r="N141" s="47"/>
      <c r="O141" s="48"/>
      <c r="P141" s="49"/>
      <c r="Q141" s="47"/>
      <c r="R141" s="49"/>
      <c r="S141" s="46"/>
      <c r="T141" s="47"/>
      <c r="U141" s="48"/>
      <c r="V141" s="49"/>
      <c r="W141" s="47"/>
      <c r="X141" s="49"/>
      <c r="Y141" s="46"/>
      <c r="Z141" s="47"/>
      <c r="AA141" s="48"/>
      <c r="AB141" s="46"/>
      <c r="AC141" s="47"/>
      <c r="AD141" s="48"/>
      <c r="AE141" s="49"/>
      <c r="AF141" s="47"/>
      <c r="AG141" s="49"/>
      <c r="AH141" s="46"/>
      <c r="AI141" s="47"/>
      <c r="AJ141" s="48"/>
      <c r="AK141" s="49"/>
      <c r="AL141" s="47"/>
      <c r="AM141" s="48"/>
      <c r="AN141" s="46"/>
      <c r="AO141" s="47"/>
      <c r="AP141" s="48"/>
      <c r="AQ141" s="46"/>
      <c r="AR141" s="47"/>
      <c r="AS141" s="49"/>
      <c r="AT141" s="46"/>
      <c r="AU141" s="47"/>
      <c r="AV141" s="48"/>
      <c r="AW141" s="10">
        <f t="shared" si="19"/>
        <v>0</v>
      </c>
      <c r="AX141" s="7">
        <f t="shared" si="20"/>
        <v>0</v>
      </c>
      <c r="AY141" s="50">
        <f t="shared" si="21"/>
        <v>0</v>
      </c>
      <c r="AZ141" s="12" t="e">
        <f t="shared" si="22"/>
        <v>#DIV/0!</v>
      </c>
      <c r="BA141" s="51" t="e">
        <f t="shared" si="23"/>
        <v>#DIV/0!</v>
      </c>
      <c r="BB141" s="5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</row>
    <row r="142" spans="1:77" ht="15.75">
      <c r="A142" s="82">
        <v>115</v>
      </c>
      <c r="B142" s="44"/>
      <c r="C142" s="45"/>
      <c r="D142" s="46"/>
      <c r="E142" s="47"/>
      <c r="F142" s="48"/>
      <c r="G142" s="46"/>
      <c r="H142" s="47"/>
      <c r="I142" s="48"/>
      <c r="J142" s="49"/>
      <c r="K142" s="47"/>
      <c r="L142" s="49"/>
      <c r="M142" s="46"/>
      <c r="N142" s="47"/>
      <c r="O142" s="48"/>
      <c r="P142" s="49"/>
      <c r="Q142" s="47"/>
      <c r="R142" s="49"/>
      <c r="S142" s="46"/>
      <c r="T142" s="47"/>
      <c r="U142" s="48"/>
      <c r="V142" s="49"/>
      <c r="W142" s="47"/>
      <c r="X142" s="49"/>
      <c r="Y142" s="46"/>
      <c r="Z142" s="47"/>
      <c r="AA142" s="48"/>
      <c r="AB142" s="46"/>
      <c r="AC142" s="47"/>
      <c r="AD142" s="48"/>
      <c r="AE142" s="49"/>
      <c r="AF142" s="47"/>
      <c r="AG142" s="49"/>
      <c r="AH142" s="46"/>
      <c r="AI142" s="47"/>
      <c r="AJ142" s="48"/>
      <c r="AK142" s="49"/>
      <c r="AL142" s="47"/>
      <c r="AM142" s="48"/>
      <c r="AN142" s="46"/>
      <c r="AO142" s="47"/>
      <c r="AP142" s="48"/>
      <c r="AQ142" s="46"/>
      <c r="AR142" s="47"/>
      <c r="AS142" s="49"/>
      <c r="AT142" s="46"/>
      <c r="AU142" s="47"/>
      <c r="AV142" s="48"/>
      <c r="AW142" s="10">
        <f t="shared" si="19"/>
        <v>0</v>
      </c>
      <c r="AX142" s="7">
        <f t="shared" si="20"/>
        <v>0</v>
      </c>
      <c r="AY142" s="50">
        <f t="shared" si="21"/>
        <v>0</v>
      </c>
      <c r="AZ142" s="12" t="e">
        <f t="shared" si="22"/>
        <v>#DIV/0!</v>
      </c>
      <c r="BA142" s="51" t="e">
        <f t="shared" si="23"/>
        <v>#DIV/0!</v>
      </c>
      <c r="BB142" s="5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</row>
    <row r="143" spans="1:77" ht="15.75">
      <c r="A143" s="82">
        <v>116</v>
      </c>
      <c r="B143" s="44"/>
      <c r="C143" s="45"/>
      <c r="D143" s="46"/>
      <c r="E143" s="47"/>
      <c r="F143" s="48"/>
      <c r="G143" s="46"/>
      <c r="H143" s="47"/>
      <c r="I143" s="48"/>
      <c r="J143" s="49"/>
      <c r="K143" s="47"/>
      <c r="L143" s="49"/>
      <c r="M143" s="46"/>
      <c r="N143" s="47"/>
      <c r="O143" s="48"/>
      <c r="P143" s="49"/>
      <c r="Q143" s="47"/>
      <c r="R143" s="49"/>
      <c r="S143" s="46"/>
      <c r="T143" s="47"/>
      <c r="U143" s="48"/>
      <c r="V143" s="49"/>
      <c r="W143" s="47"/>
      <c r="X143" s="49"/>
      <c r="Y143" s="46"/>
      <c r="Z143" s="47"/>
      <c r="AA143" s="48"/>
      <c r="AB143" s="46"/>
      <c r="AC143" s="47"/>
      <c r="AD143" s="48"/>
      <c r="AE143" s="49"/>
      <c r="AF143" s="47"/>
      <c r="AG143" s="49"/>
      <c r="AH143" s="46"/>
      <c r="AI143" s="47"/>
      <c r="AJ143" s="48"/>
      <c r="AK143" s="49"/>
      <c r="AL143" s="47"/>
      <c r="AM143" s="48"/>
      <c r="AN143" s="46"/>
      <c r="AO143" s="47"/>
      <c r="AP143" s="48"/>
      <c r="AQ143" s="46"/>
      <c r="AR143" s="47"/>
      <c r="AS143" s="49"/>
      <c r="AT143" s="46"/>
      <c r="AU143" s="47"/>
      <c r="AV143" s="48"/>
      <c r="AW143" s="10">
        <f t="shared" si="19"/>
        <v>0</v>
      </c>
      <c r="AX143" s="7">
        <f t="shared" si="20"/>
        <v>0</v>
      </c>
      <c r="AY143" s="50">
        <f t="shared" si="21"/>
        <v>0</v>
      </c>
      <c r="AZ143" s="12" t="e">
        <f t="shared" si="22"/>
        <v>#DIV/0!</v>
      </c>
      <c r="BA143" s="51" t="e">
        <f t="shared" si="23"/>
        <v>#DIV/0!</v>
      </c>
      <c r="BB143" s="5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</row>
    <row r="144" spans="1:77" ht="15.75">
      <c r="A144" s="82">
        <v>117</v>
      </c>
      <c r="B144" s="44"/>
      <c r="C144" s="45"/>
      <c r="D144" s="46"/>
      <c r="E144" s="47"/>
      <c r="F144" s="48"/>
      <c r="G144" s="46"/>
      <c r="H144" s="47"/>
      <c r="I144" s="48"/>
      <c r="J144" s="49"/>
      <c r="K144" s="47"/>
      <c r="L144" s="49"/>
      <c r="M144" s="46"/>
      <c r="N144" s="47"/>
      <c r="O144" s="48"/>
      <c r="P144" s="49"/>
      <c r="Q144" s="47"/>
      <c r="R144" s="49"/>
      <c r="S144" s="46"/>
      <c r="T144" s="47"/>
      <c r="U144" s="48"/>
      <c r="V144" s="49"/>
      <c r="W144" s="47"/>
      <c r="X144" s="49"/>
      <c r="Y144" s="46"/>
      <c r="Z144" s="47"/>
      <c r="AA144" s="48"/>
      <c r="AB144" s="46"/>
      <c r="AC144" s="47"/>
      <c r="AD144" s="48"/>
      <c r="AE144" s="49"/>
      <c r="AF144" s="47"/>
      <c r="AG144" s="49"/>
      <c r="AH144" s="46"/>
      <c r="AI144" s="47"/>
      <c r="AJ144" s="48"/>
      <c r="AK144" s="49"/>
      <c r="AL144" s="47"/>
      <c r="AM144" s="48"/>
      <c r="AN144" s="46"/>
      <c r="AO144" s="47"/>
      <c r="AP144" s="48"/>
      <c r="AQ144" s="46"/>
      <c r="AR144" s="47"/>
      <c r="AS144" s="49"/>
      <c r="AT144" s="46"/>
      <c r="AU144" s="47"/>
      <c r="AV144" s="48"/>
      <c r="AW144" s="10">
        <f t="shared" si="19"/>
        <v>0</v>
      </c>
      <c r="AX144" s="7">
        <f t="shared" si="20"/>
        <v>0</v>
      </c>
      <c r="AY144" s="50">
        <f t="shared" si="21"/>
        <v>0</v>
      </c>
      <c r="AZ144" s="12" t="e">
        <f t="shared" si="22"/>
        <v>#DIV/0!</v>
      </c>
      <c r="BA144" s="51" t="e">
        <f t="shared" si="23"/>
        <v>#DIV/0!</v>
      </c>
      <c r="BB144" s="5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</row>
    <row r="145" spans="1:77" ht="15.75">
      <c r="A145" s="82">
        <v>118</v>
      </c>
      <c r="B145" s="44"/>
      <c r="C145" s="45"/>
      <c r="D145" s="46"/>
      <c r="E145" s="47"/>
      <c r="F145" s="48"/>
      <c r="G145" s="46"/>
      <c r="H145" s="47"/>
      <c r="I145" s="48"/>
      <c r="J145" s="49"/>
      <c r="K145" s="47"/>
      <c r="L145" s="49"/>
      <c r="M145" s="46"/>
      <c r="N145" s="47"/>
      <c r="O145" s="48"/>
      <c r="P145" s="49"/>
      <c r="Q145" s="47"/>
      <c r="R145" s="49"/>
      <c r="S145" s="46"/>
      <c r="T145" s="47"/>
      <c r="U145" s="48"/>
      <c r="V145" s="49"/>
      <c r="W145" s="47"/>
      <c r="X145" s="49"/>
      <c r="Y145" s="46"/>
      <c r="Z145" s="47"/>
      <c r="AA145" s="48"/>
      <c r="AB145" s="46"/>
      <c r="AC145" s="47"/>
      <c r="AD145" s="48"/>
      <c r="AE145" s="49"/>
      <c r="AF145" s="47"/>
      <c r="AG145" s="49"/>
      <c r="AH145" s="46"/>
      <c r="AI145" s="47"/>
      <c r="AJ145" s="48"/>
      <c r="AK145" s="49"/>
      <c r="AL145" s="47"/>
      <c r="AM145" s="48"/>
      <c r="AN145" s="46"/>
      <c r="AO145" s="47"/>
      <c r="AP145" s="48"/>
      <c r="AQ145" s="46"/>
      <c r="AR145" s="47"/>
      <c r="AS145" s="49"/>
      <c r="AT145" s="46"/>
      <c r="AU145" s="47"/>
      <c r="AV145" s="48"/>
      <c r="AW145" s="10">
        <f t="shared" si="19"/>
        <v>0</v>
      </c>
      <c r="AX145" s="7">
        <f t="shared" si="20"/>
        <v>0</v>
      </c>
      <c r="AY145" s="50">
        <f t="shared" si="21"/>
        <v>0</v>
      </c>
      <c r="AZ145" s="12" t="e">
        <f t="shared" si="22"/>
        <v>#DIV/0!</v>
      </c>
      <c r="BA145" s="51" t="e">
        <f t="shared" si="23"/>
        <v>#DIV/0!</v>
      </c>
      <c r="BB145" s="5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</row>
    <row r="146" spans="1:77" ht="15.75">
      <c r="A146" s="82">
        <v>119</v>
      </c>
      <c r="B146" s="78"/>
      <c r="C146" s="45"/>
      <c r="D146" s="46"/>
      <c r="E146" s="47"/>
      <c r="F146" s="48"/>
      <c r="G146" s="46"/>
      <c r="H146" s="47"/>
      <c r="I146" s="48"/>
      <c r="J146" s="49"/>
      <c r="K146" s="47"/>
      <c r="L146" s="49"/>
      <c r="M146" s="46"/>
      <c r="N146" s="47"/>
      <c r="O146" s="48"/>
      <c r="P146" s="49"/>
      <c r="Q146" s="47"/>
      <c r="R146" s="49"/>
      <c r="S146" s="46"/>
      <c r="T146" s="47"/>
      <c r="U146" s="48"/>
      <c r="V146" s="49"/>
      <c r="W146" s="47"/>
      <c r="X146" s="49"/>
      <c r="Y146" s="46"/>
      <c r="Z146" s="47"/>
      <c r="AA146" s="48"/>
      <c r="AB146" s="46"/>
      <c r="AC146" s="47"/>
      <c r="AD146" s="48"/>
      <c r="AE146" s="46"/>
      <c r="AF146" s="47"/>
      <c r="AG146" s="48"/>
      <c r="AH146" s="46"/>
      <c r="AI146" s="47"/>
      <c r="AJ146" s="48"/>
      <c r="AK146" s="49"/>
      <c r="AL146" s="47"/>
      <c r="AM146" s="48"/>
      <c r="AN146" s="46"/>
      <c r="AO146" s="47"/>
      <c r="AP146" s="48"/>
      <c r="AQ146" s="46"/>
      <c r="AR146" s="47"/>
      <c r="AS146" s="49"/>
      <c r="AT146" s="46"/>
      <c r="AU146" s="47"/>
      <c r="AV146" s="48"/>
      <c r="AW146" s="10">
        <f t="shared" si="19"/>
        <v>0</v>
      </c>
      <c r="AX146" s="7">
        <f t="shared" si="20"/>
        <v>0</v>
      </c>
      <c r="AY146" s="50">
        <f t="shared" si="21"/>
        <v>0</v>
      </c>
      <c r="AZ146" s="12" t="e">
        <f t="shared" si="22"/>
        <v>#DIV/0!</v>
      </c>
      <c r="BA146" s="51" t="e">
        <f t="shared" si="23"/>
        <v>#DIV/0!</v>
      </c>
      <c r="BB146" s="5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</row>
    <row r="147" spans="1:77" ht="15.75">
      <c r="A147" s="87">
        <v>120</v>
      </c>
      <c r="B147" s="44"/>
      <c r="C147" s="45"/>
      <c r="D147" s="46"/>
      <c r="E147" s="47"/>
      <c r="F147" s="48"/>
      <c r="G147" s="46"/>
      <c r="H147" s="47"/>
      <c r="I147" s="48"/>
      <c r="J147" s="49"/>
      <c r="K147" s="47"/>
      <c r="L147" s="49"/>
      <c r="M147" s="46"/>
      <c r="N147" s="47"/>
      <c r="O147" s="48"/>
      <c r="P147" s="49"/>
      <c r="Q147" s="47"/>
      <c r="R147" s="49"/>
      <c r="S147" s="46"/>
      <c r="T147" s="47"/>
      <c r="U147" s="48"/>
      <c r="V147" s="49"/>
      <c r="W147" s="47"/>
      <c r="X147" s="49"/>
      <c r="Y147" s="46"/>
      <c r="Z147" s="47"/>
      <c r="AA147" s="48"/>
      <c r="AB147" s="46"/>
      <c r="AC147" s="47"/>
      <c r="AD147" s="48"/>
      <c r="AE147" s="49"/>
      <c r="AF147" s="47"/>
      <c r="AG147" s="49"/>
      <c r="AH147" s="46"/>
      <c r="AI147" s="47"/>
      <c r="AJ147" s="48"/>
      <c r="AK147" s="49"/>
      <c r="AL147" s="47"/>
      <c r="AM147" s="48"/>
      <c r="AN147" s="46"/>
      <c r="AO147" s="47"/>
      <c r="AP147" s="48"/>
      <c r="AQ147" s="46"/>
      <c r="AR147" s="47"/>
      <c r="AS147" s="49"/>
      <c r="AT147" s="46"/>
      <c r="AU147" s="47"/>
      <c r="AV147" s="48"/>
      <c r="AW147" s="10">
        <f t="shared" si="19"/>
        <v>0</v>
      </c>
      <c r="AX147" s="7">
        <f t="shared" si="20"/>
        <v>0</v>
      </c>
      <c r="AY147" s="50">
        <f t="shared" si="21"/>
        <v>0</v>
      </c>
      <c r="AZ147" s="12" t="e">
        <f t="shared" si="22"/>
        <v>#DIV/0!</v>
      </c>
      <c r="BA147" s="51" t="e">
        <f t="shared" si="23"/>
        <v>#DIV/0!</v>
      </c>
      <c r="BB147" s="5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</row>
    <row r="148" spans="1:77" ht="12.75">
      <c r="A148" s="2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</row>
    <row r="149" spans="1:7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</row>
    <row r="150" spans="1:7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</row>
    <row r="151" spans="1:7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</row>
    <row r="152" spans="1:7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</row>
    <row r="153" spans="1:7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</row>
    <row r="154" spans="1:7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</row>
    <row r="155" spans="1:7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</row>
    <row r="156" spans="1:7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</row>
    <row r="157" spans="1:7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</row>
    <row r="158" spans="1:7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</row>
    <row r="159" spans="1:7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</row>
    <row r="160" spans="1:7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</row>
    <row r="161" spans="1:7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</row>
    <row r="162" spans="1:7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</row>
    <row r="163" spans="1:7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</row>
    <row r="164" spans="1:7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</row>
    <row r="165" spans="1:7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</row>
    <row r="166" spans="1:7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</row>
    <row r="167" spans="1:7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</row>
    <row r="168" spans="1:7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</row>
    <row r="169" spans="1:7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</row>
    <row r="170" spans="1:7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</row>
    <row r="171" spans="1:7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</row>
    <row r="172" spans="1:7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</row>
    <row r="173" spans="1:7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</row>
    <row r="174" spans="1:7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</row>
    <row r="175" spans="1:7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</row>
    <row r="176" spans="1:7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</row>
    <row r="177" spans="1:7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</row>
    <row r="178" spans="1:7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</row>
    <row r="179" spans="1:7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</row>
    <row r="180" spans="1:7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</row>
    <row r="181" spans="1:7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</row>
    <row r="182" spans="1:7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</row>
    <row r="183" spans="1:7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</row>
    <row r="184" spans="1:7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</row>
    <row r="185" spans="1:7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</row>
    <row r="186" spans="1:7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</row>
    <row r="187" spans="1:7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</row>
    <row r="188" spans="1:7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</row>
    <row r="189" spans="1:7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</row>
    <row r="190" spans="1:7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</row>
    <row r="191" spans="1:7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</row>
    <row r="192" spans="1:7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</row>
    <row r="193" spans="1:7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</row>
    <row r="194" spans="1:7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</row>
    <row r="195" spans="1:7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</row>
    <row r="196" spans="1:7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</row>
    <row r="197" spans="1:6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</row>
    <row r="198" spans="1:6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</row>
    <row r="199" spans="1:6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</row>
    <row r="200" spans="1:6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</row>
    <row r="201" spans="1:6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</row>
    <row r="202" spans="1:6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</row>
    <row r="203" spans="1:6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</row>
    <row r="204" spans="1:6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</row>
    <row r="205" spans="1:6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</row>
    <row r="206" spans="1:6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</row>
    <row r="207" spans="1:6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</row>
    <row r="208" spans="1:6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</row>
    <row r="209" spans="1:6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</row>
    <row r="210" spans="1:6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</row>
    <row r="211" spans="1:6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</row>
    <row r="212" spans="1:6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</row>
    <row r="213" spans="1:6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</row>
    <row r="214" spans="1:6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</row>
    <row r="215" spans="1:6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</row>
    <row r="216" spans="1:6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</row>
    <row r="217" spans="1:6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</row>
    <row r="218" spans="1:6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</row>
    <row r="219" spans="1:6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</row>
    <row r="220" spans="1:6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</row>
    <row r="221" spans="1:6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</row>
    <row r="222" spans="1:6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</row>
    <row r="223" spans="1:6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</row>
    <row r="224" spans="1:6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</row>
    <row r="225" spans="1:6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</row>
    <row r="226" spans="1:6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</row>
    <row r="227" spans="1:6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</row>
    <row r="228" spans="1:66" ht="12.75">
      <c r="A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</row>
    <row r="229" spans="1:66" ht="12.75">
      <c r="A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</row>
    <row r="230" spans="52:66" ht="12.75"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</row>
    <row r="231" spans="52:66" ht="12.75"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</row>
    <row r="232" spans="52:66" ht="12.75"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</row>
    <row r="233" spans="52:66" ht="12.75"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</row>
    <row r="234" spans="52:66" ht="12.75"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</row>
    <row r="235" spans="52:66" ht="12.75"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</row>
    <row r="236" spans="52:66" ht="12.75"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</row>
    <row r="237" spans="52:66" ht="12.75"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</row>
    <row r="238" spans="52:66" ht="12.75"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</row>
    <row r="239" spans="52:66" ht="12.75"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</row>
    <row r="240" spans="52:66" ht="12.75"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</row>
    <row r="241" spans="52:66" ht="12.75"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</row>
    <row r="242" spans="52:66" ht="12.75"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</row>
    <row r="243" spans="52:66" ht="12.75"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</row>
    <row r="244" spans="52:66" ht="12.75"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</row>
    <row r="245" spans="52:66" ht="12.75"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</row>
    <row r="246" spans="52:66" ht="12.75"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</row>
    <row r="247" spans="52:66" ht="12.75"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</row>
    <row r="248" spans="52:66" ht="12.75"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</row>
    <row r="249" spans="52:66" ht="12.75"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</row>
    <row r="250" spans="52:66" ht="12.75"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</row>
    <row r="251" spans="52:66" ht="12.75"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</row>
    <row r="252" spans="52:66" ht="12.75"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</row>
    <row r="253" spans="52:66" ht="12.75"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</row>
    <row r="254" spans="52:66" ht="12.75"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</row>
    <row r="255" spans="52:66" ht="12.75"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</row>
    <row r="256" spans="52:66" ht="12.75"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</row>
    <row r="257" spans="52:66" ht="12.75"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</row>
    <row r="258" spans="52:66" ht="12.75"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</row>
    <row r="259" spans="52:66" ht="12.75"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</row>
    <row r="260" spans="52:66" ht="12.75"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</row>
    <row r="261" spans="52:66" ht="12.75"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</row>
    <row r="262" spans="52:66" ht="12.75"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</row>
    <row r="263" spans="52:66" ht="12.75"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</row>
    <row r="264" spans="52:66" ht="12.75"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</row>
    <row r="265" spans="52:66" ht="12.75"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</row>
    <row r="266" spans="52:66" ht="12.75"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</row>
    <row r="267" spans="52:66" ht="12.75"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</row>
    <row r="268" spans="52:66" ht="12.75"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</row>
    <row r="269" spans="52:66" ht="12.75"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</row>
    <row r="270" spans="52:66" ht="12.75"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</row>
    <row r="271" spans="52:66" ht="12.75"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</row>
    <row r="272" spans="52:66" ht="12.75"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</row>
    <row r="273" spans="52:66" ht="12.75"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</row>
    <row r="274" spans="52:66" ht="12.75"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</row>
    <row r="275" spans="52:66" ht="12.75"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</row>
    <row r="276" spans="52:66" ht="12.75"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</row>
  </sheetData>
  <sheetProtection selectLockedCells="1" selectUnlockedCells="1"/>
  <autoFilter ref="C27:C147"/>
  <mergeCells count="150">
    <mergeCell ref="A1:BS1"/>
    <mergeCell ref="A3:BS3"/>
    <mergeCell ref="A5:A7"/>
    <mergeCell ref="B5:C7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J6:J7"/>
    <mergeCell ref="K6:K7"/>
    <mergeCell ref="L6:L7"/>
    <mergeCell ref="AN5:AP5"/>
    <mergeCell ref="AQ5:AS5"/>
    <mergeCell ref="AT5:AV5"/>
    <mergeCell ref="AQ6:AQ7"/>
    <mergeCell ref="AR6:AR7"/>
    <mergeCell ref="AS6:AS7"/>
    <mergeCell ref="AT6:AT7"/>
    <mergeCell ref="D6:D7"/>
    <mergeCell ref="E6:E7"/>
    <mergeCell ref="F6:F7"/>
    <mergeCell ref="G6:G7"/>
    <mergeCell ref="H6:H7"/>
    <mergeCell ref="I6:I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U6:AU7"/>
    <mergeCell ref="AV6:AV7"/>
    <mergeCell ref="AW6:AW7"/>
    <mergeCell ref="AX6:AX7"/>
    <mergeCell ref="AY6:AY7"/>
    <mergeCell ref="BB7:BC7"/>
    <mergeCell ref="BB5:BS6"/>
    <mergeCell ref="AW5:AY5"/>
    <mergeCell ref="AZ5:AZ7"/>
    <mergeCell ref="BA5:BA7"/>
    <mergeCell ref="BD7:BE7"/>
    <mergeCell ref="BF7:BG7"/>
    <mergeCell ref="BH7:BI7"/>
    <mergeCell ref="BJ7:BK7"/>
    <mergeCell ref="BL7:BM7"/>
    <mergeCell ref="BN7:BO7"/>
    <mergeCell ref="BP7:BQ7"/>
    <mergeCell ref="BR7:BS7"/>
    <mergeCell ref="A25:A27"/>
    <mergeCell ref="B25:B27"/>
    <mergeCell ref="C25:C26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AZ27"/>
    <mergeCell ref="AK26:AK27"/>
    <mergeCell ref="AL26:AL27"/>
    <mergeCell ref="AM26:AM27"/>
    <mergeCell ref="AN26:AN27"/>
    <mergeCell ref="BA25:BA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S26:AS27"/>
    <mergeCell ref="AT26:AT27"/>
    <mergeCell ref="AE26:AE27"/>
    <mergeCell ref="AF26:AF27"/>
    <mergeCell ref="AG26:AG27"/>
    <mergeCell ref="AH26:AH27"/>
    <mergeCell ref="AI26:AI27"/>
    <mergeCell ref="AJ26:AJ27"/>
    <mergeCell ref="A99:BA99"/>
    <mergeCell ref="AU26:AU27"/>
    <mergeCell ref="AV26:AV27"/>
    <mergeCell ref="AW26:AW27"/>
    <mergeCell ref="AX26:AX27"/>
    <mergeCell ref="AY26:AY27"/>
    <mergeCell ref="AO26:AO27"/>
    <mergeCell ref="AP26:AP27"/>
    <mergeCell ref="AQ26:AQ27"/>
    <mergeCell ref="AR26:AR27"/>
  </mergeCells>
  <printOptions/>
  <pageMargins left="0.19652777777777777" right="0.19652777777777777" top="0.18888888888888888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24"/>
  <sheetViews>
    <sheetView zoomScale="78" zoomScaleNormal="78" zoomScalePageLayoutView="0" workbookViewId="0" topLeftCell="A106">
      <selection activeCell="M128" sqref="L128:M129"/>
    </sheetView>
  </sheetViews>
  <sheetFormatPr defaultColWidth="9.00390625" defaultRowHeight="12.75"/>
  <cols>
    <col min="1" max="1" width="0.74609375" style="0" customWidth="1"/>
    <col min="2" max="2" width="22.875" style="0" customWidth="1"/>
    <col min="3" max="3" width="2.00390625" style="0" customWidth="1"/>
    <col min="4" max="4" width="22.875" style="0" customWidth="1"/>
    <col min="5" max="5" width="1.37890625" style="0" customWidth="1"/>
    <col min="6" max="6" width="22.875" style="0" customWidth="1"/>
    <col min="7" max="7" width="2.00390625" style="0" customWidth="1"/>
    <col min="8" max="8" width="22.875" style="0" customWidth="1"/>
    <col min="9" max="9" width="1.625" style="0" customWidth="1"/>
  </cols>
  <sheetData>
    <row r="2" spans="1:28" ht="23.25" customHeight="1">
      <c r="A2" s="130" t="s">
        <v>151</v>
      </c>
      <c r="B2" s="130"/>
      <c r="C2" s="130"/>
      <c r="D2" s="130"/>
      <c r="E2" s="130"/>
      <c r="F2" s="130"/>
      <c r="G2" s="130"/>
      <c r="H2" s="130"/>
      <c r="I2" s="130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ht="12.75" customHeight="1"/>
    <row r="4" spans="1:28" ht="23.25">
      <c r="A4" s="131" t="s">
        <v>152</v>
      </c>
      <c r="B4" s="131"/>
      <c r="C4" s="131"/>
      <c r="D4" s="131"/>
      <c r="E4" s="131"/>
      <c r="F4" s="131"/>
      <c r="G4" s="131"/>
      <c r="H4" s="131"/>
      <c r="I4" s="131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ht="12.75" customHeight="1">
      <c r="H5" s="2"/>
    </row>
    <row r="6" spans="2:8" ht="14.25" customHeight="1">
      <c r="B6" s="134" t="s">
        <v>153</v>
      </c>
      <c r="C6" s="134"/>
      <c r="D6" s="134"/>
      <c r="E6" s="134"/>
      <c r="F6" s="134"/>
      <c r="G6" s="134"/>
      <c r="H6" s="134"/>
    </row>
    <row r="7" spans="2:8" s="90" customFormat="1" ht="19.5" customHeight="1">
      <c r="B7" s="133" t="s">
        <v>154</v>
      </c>
      <c r="C7" s="133"/>
      <c r="D7" s="133"/>
      <c r="E7" s="91"/>
      <c r="F7" s="133" t="s">
        <v>155</v>
      </c>
      <c r="G7" s="133"/>
      <c r="H7" s="133"/>
    </row>
    <row r="8" spans="2:8" s="90" customFormat="1" ht="19.5" customHeight="1">
      <c r="B8" s="92" t="s">
        <v>30</v>
      </c>
      <c r="C8" s="93" t="s">
        <v>156</v>
      </c>
      <c r="D8" s="94" t="s">
        <v>41</v>
      </c>
      <c r="F8" s="95" t="s">
        <v>40</v>
      </c>
      <c r="G8" s="96" t="s">
        <v>156</v>
      </c>
      <c r="H8" s="97" t="s">
        <v>32</v>
      </c>
    </row>
    <row r="9" spans="2:8" s="90" customFormat="1" ht="19.5" customHeight="1">
      <c r="B9" s="95" t="s">
        <v>33</v>
      </c>
      <c r="C9" s="98" t="s">
        <v>156</v>
      </c>
      <c r="D9" s="97" t="s">
        <v>35</v>
      </c>
      <c r="F9" s="95" t="s">
        <v>34</v>
      </c>
      <c r="G9" s="98" t="s">
        <v>156</v>
      </c>
      <c r="H9" s="79" t="s">
        <v>50</v>
      </c>
    </row>
    <row r="10" spans="2:8" s="90" customFormat="1" ht="19.5" customHeight="1">
      <c r="B10" s="99" t="s">
        <v>37</v>
      </c>
      <c r="C10" s="98" t="s">
        <v>156</v>
      </c>
      <c r="D10" s="77" t="s">
        <v>31</v>
      </c>
      <c r="E10" s="100"/>
      <c r="F10" s="99" t="s">
        <v>28</v>
      </c>
      <c r="G10" s="101" t="s">
        <v>156</v>
      </c>
      <c r="H10" s="77" t="s">
        <v>26</v>
      </c>
    </row>
    <row r="11" spans="2:8" s="90" customFormat="1" ht="19.5" customHeight="1">
      <c r="B11" s="102" t="s">
        <v>157</v>
      </c>
      <c r="C11" s="103" t="s">
        <v>156</v>
      </c>
      <c r="D11" s="104" t="s">
        <v>39</v>
      </c>
      <c r="E11" s="100"/>
      <c r="F11" s="99" t="s">
        <v>36</v>
      </c>
      <c r="G11" s="101" t="s">
        <v>156</v>
      </c>
      <c r="H11" s="77" t="s">
        <v>29</v>
      </c>
    </row>
    <row r="12" spans="2:13" s="90" customFormat="1" ht="19.5" customHeight="1">
      <c r="B12" s="132" t="s">
        <v>158</v>
      </c>
      <c r="C12" s="132"/>
      <c r="D12" s="132"/>
      <c r="E12" s="132"/>
      <c r="F12" s="132"/>
      <c r="G12" s="132"/>
      <c r="H12" s="132"/>
      <c r="I12" s="105"/>
      <c r="J12" s="106"/>
      <c r="K12" s="106"/>
      <c r="L12" s="106"/>
      <c r="M12" s="100"/>
    </row>
    <row r="14" spans="2:8" ht="12.75">
      <c r="B14" s="134" t="s">
        <v>159</v>
      </c>
      <c r="C14" s="134"/>
      <c r="D14" s="134"/>
      <c r="E14" s="134"/>
      <c r="F14" s="134"/>
      <c r="G14" s="134"/>
      <c r="H14" s="134"/>
    </row>
    <row r="15" spans="2:8" s="90" customFormat="1" ht="19.5" customHeight="1">
      <c r="B15" s="133" t="s">
        <v>160</v>
      </c>
      <c r="C15" s="133"/>
      <c r="D15" s="133"/>
      <c r="E15" s="91"/>
      <c r="F15" s="133" t="s">
        <v>161</v>
      </c>
      <c r="G15" s="133"/>
      <c r="H15" s="133"/>
    </row>
    <row r="16" spans="2:8" s="90" customFormat="1" ht="19.5" customHeight="1">
      <c r="B16" s="92" t="s">
        <v>32</v>
      </c>
      <c r="C16" s="93" t="s">
        <v>156</v>
      </c>
      <c r="D16" s="94" t="s">
        <v>37</v>
      </c>
      <c r="F16" s="95" t="s">
        <v>26</v>
      </c>
      <c r="G16" s="96" t="s">
        <v>156</v>
      </c>
      <c r="H16" s="97" t="s">
        <v>34</v>
      </c>
    </row>
    <row r="17" spans="2:8" s="90" customFormat="1" ht="19.5" customHeight="1">
      <c r="B17" s="95" t="s">
        <v>31</v>
      </c>
      <c r="C17" s="98" t="s">
        <v>156</v>
      </c>
      <c r="D17" s="97" t="s">
        <v>50</v>
      </c>
      <c r="F17" s="95" t="s">
        <v>41</v>
      </c>
      <c r="G17" s="98" t="s">
        <v>156</v>
      </c>
      <c r="H17" s="79" t="s">
        <v>33</v>
      </c>
    </row>
    <row r="18" spans="2:8" s="90" customFormat="1" ht="19.5" customHeight="1">
      <c r="B18" s="99" t="s">
        <v>40</v>
      </c>
      <c r="C18" s="101" t="s">
        <v>156</v>
      </c>
      <c r="D18" s="77" t="s">
        <v>35</v>
      </c>
      <c r="E18" s="100"/>
      <c r="F18" s="99" t="s">
        <v>39</v>
      </c>
      <c r="G18" s="101" t="s">
        <v>156</v>
      </c>
      <c r="H18" s="77" t="s">
        <v>36</v>
      </c>
    </row>
    <row r="19" spans="2:8" s="90" customFormat="1" ht="19.5" customHeight="1">
      <c r="B19" s="99" t="s">
        <v>29</v>
      </c>
      <c r="C19" s="101" t="s">
        <v>156</v>
      </c>
      <c r="D19" s="77" t="s">
        <v>28</v>
      </c>
      <c r="E19" s="100"/>
      <c r="F19" s="102" t="s">
        <v>157</v>
      </c>
      <c r="G19" s="103" t="s">
        <v>156</v>
      </c>
      <c r="H19" s="104" t="s">
        <v>30</v>
      </c>
    </row>
    <row r="20" spans="2:13" s="90" customFormat="1" ht="19.5" customHeight="1">
      <c r="B20" s="132" t="s">
        <v>162</v>
      </c>
      <c r="C20" s="132"/>
      <c r="D20" s="132"/>
      <c r="E20" s="132"/>
      <c r="F20" s="132"/>
      <c r="G20" s="132"/>
      <c r="H20" s="132"/>
      <c r="I20" s="105"/>
      <c r="J20" s="106"/>
      <c r="K20" s="106"/>
      <c r="L20" s="106"/>
      <c r="M20" s="100"/>
    </row>
    <row r="22" spans="2:8" ht="14.25" customHeight="1">
      <c r="B22" s="134" t="s">
        <v>163</v>
      </c>
      <c r="C22" s="134"/>
      <c r="D22" s="134"/>
      <c r="E22" s="134"/>
      <c r="F22" s="134"/>
      <c r="G22" s="134"/>
      <c r="H22" s="134"/>
    </row>
    <row r="23" spans="2:8" s="90" customFormat="1" ht="19.5" customHeight="1">
      <c r="B23" s="133" t="s">
        <v>164</v>
      </c>
      <c r="C23" s="133"/>
      <c r="D23" s="133"/>
      <c r="E23" s="91"/>
      <c r="F23" s="133" t="s">
        <v>165</v>
      </c>
      <c r="G23" s="133"/>
      <c r="H23" s="133"/>
    </row>
    <row r="24" spans="2:8" s="90" customFormat="1" ht="19.5" customHeight="1">
      <c r="B24" s="92" t="s">
        <v>35</v>
      </c>
      <c r="C24" s="93" t="s">
        <v>156</v>
      </c>
      <c r="D24" s="94" t="s">
        <v>32</v>
      </c>
      <c r="F24" s="95" t="s">
        <v>37</v>
      </c>
      <c r="G24" s="96" t="s">
        <v>156</v>
      </c>
      <c r="H24" s="97" t="s">
        <v>50</v>
      </c>
    </row>
    <row r="25" spans="2:8" s="90" customFormat="1" ht="19.5" customHeight="1">
      <c r="B25" s="95" t="s">
        <v>31</v>
      </c>
      <c r="C25" s="96" t="s">
        <v>156</v>
      </c>
      <c r="D25" s="97" t="s">
        <v>26</v>
      </c>
      <c r="F25" s="95" t="s">
        <v>40</v>
      </c>
      <c r="G25" s="98" t="s">
        <v>156</v>
      </c>
      <c r="H25" s="79" t="s">
        <v>41</v>
      </c>
    </row>
    <row r="26" spans="2:8" s="90" customFormat="1" ht="19.5" customHeight="1">
      <c r="B26" s="99" t="s">
        <v>28</v>
      </c>
      <c r="C26" s="98" t="s">
        <v>156</v>
      </c>
      <c r="D26" s="77" t="s">
        <v>39</v>
      </c>
      <c r="E26" s="100"/>
      <c r="F26" s="99" t="s">
        <v>34</v>
      </c>
      <c r="G26" s="101" t="s">
        <v>156</v>
      </c>
      <c r="H26" s="77" t="s">
        <v>29</v>
      </c>
    </row>
    <row r="27" spans="2:8" s="90" customFormat="1" ht="19.5" customHeight="1">
      <c r="B27" s="102" t="s">
        <v>157</v>
      </c>
      <c r="C27" s="103" t="s">
        <v>156</v>
      </c>
      <c r="D27" s="104" t="s">
        <v>33</v>
      </c>
      <c r="E27" s="100"/>
      <c r="F27" s="99" t="s">
        <v>36</v>
      </c>
      <c r="G27" s="107" t="s">
        <v>156</v>
      </c>
      <c r="H27" s="77" t="s">
        <v>30</v>
      </c>
    </row>
    <row r="28" spans="2:13" s="90" customFormat="1" ht="19.5" customHeight="1">
      <c r="B28" s="132" t="s">
        <v>166</v>
      </c>
      <c r="C28" s="132"/>
      <c r="D28" s="132"/>
      <c r="E28" s="132"/>
      <c r="F28" s="132"/>
      <c r="G28" s="132"/>
      <c r="H28" s="132"/>
      <c r="I28" s="105"/>
      <c r="J28" s="106"/>
      <c r="K28" s="106"/>
      <c r="L28" s="106"/>
      <c r="M28" s="100"/>
    </row>
    <row r="30" spans="2:8" ht="14.25" customHeight="1">
      <c r="B30" s="134" t="s">
        <v>167</v>
      </c>
      <c r="C30" s="134"/>
      <c r="D30" s="134"/>
      <c r="E30" s="134"/>
      <c r="F30" s="134"/>
      <c r="G30" s="134"/>
      <c r="H30" s="134"/>
    </row>
    <row r="31" spans="2:8" s="90" customFormat="1" ht="19.5" customHeight="1">
      <c r="B31" s="133" t="s">
        <v>168</v>
      </c>
      <c r="C31" s="133"/>
      <c r="D31" s="133"/>
      <c r="E31" s="91"/>
      <c r="F31" s="133" t="s">
        <v>169</v>
      </c>
      <c r="G31" s="133"/>
      <c r="H31" s="133"/>
    </row>
    <row r="32" spans="2:8" s="90" customFormat="1" ht="19.5" customHeight="1">
      <c r="B32" s="92" t="s">
        <v>37</v>
      </c>
      <c r="C32" s="93" t="s">
        <v>156</v>
      </c>
      <c r="D32" s="94" t="s">
        <v>35</v>
      </c>
      <c r="F32" s="95" t="s">
        <v>50</v>
      </c>
      <c r="G32" s="96" t="s">
        <v>156</v>
      </c>
      <c r="H32" s="97" t="s">
        <v>26</v>
      </c>
    </row>
    <row r="33" spans="2:8" s="90" customFormat="1" ht="19.5" customHeight="1">
      <c r="B33" s="95" t="s">
        <v>41</v>
      </c>
      <c r="C33" s="98" t="s">
        <v>156</v>
      </c>
      <c r="D33" s="97" t="s">
        <v>32</v>
      </c>
      <c r="F33" s="99" t="s">
        <v>33</v>
      </c>
      <c r="G33" s="98" t="s">
        <v>156</v>
      </c>
      <c r="H33" s="77" t="s">
        <v>36</v>
      </c>
    </row>
    <row r="34" spans="2:8" s="90" customFormat="1" ht="19.5" customHeight="1">
      <c r="B34" s="99" t="s">
        <v>29</v>
      </c>
      <c r="C34" s="98" t="s">
        <v>156</v>
      </c>
      <c r="D34" s="77" t="s">
        <v>31</v>
      </c>
      <c r="E34" s="100"/>
      <c r="F34" s="99" t="s">
        <v>30</v>
      </c>
      <c r="G34" s="101" t="s">
        <v>156</v>
      </c>
      <c r="H34" s="77" t="s">
        <v>28</v>
      </c>
    </row>
    <row r="35" spans="2:8" s="90" customFormat="1" ht="19.5" customHeight="1">
      <c r="B35" s="99" t="s">
        <v>34</v>
      </c>
      <c r="C35" s="101" t="s">
        <v>156</v>
      </c>
      <c r="D35" s="77" t="s">
        <v>39</v>
      </c>
      <c r="E35" s="100"/>
      <c r="F35" s="102" t="s">
        <v>157</v>
      </c>
      <c r="G35" s="103" t="s">
        <v>156</v>
      </c>
      <c r="H35" s="104" t="s">
        <v>40</v>
      </c>
    </row>
    <row r="36" spans="2:13" s="90" customFormat="1" ht="19.5" customHeight="1">
      <c r="B36" s="132" t="s">
        <v>170</v>
      </c>
      <c r="C36" s="132"/>
      <c r="D36" s="132"/>
      <c r="E36" s="132"/>
      <c r="F36" s="132"/>
      <c r="G36" s="132"/>
      <c r="H36" s="132"/>
      <c r="I36" s="105"/>
      <c r="J36" s="106"/>
      <c r="K36" s="106"/>
      <c r="L36" s="106"/>
      <c r="M36" s="100"/>
    </row>
    <row r="37" ht="12.75" customHeight="1"/>
    <row r="38" spans="2:8" ht="12.75" customHeight="1">
      <c r="B38" s="134" t="s">
        <v>171</v>
      </c>
      <c r="C38" s="134"/>
      <c r="D38" s="134"/>
      <c r="E38" s="134"/>
      <c r="F38" s="134"/>
      <c r="G38" s="134"/>
      <c r="H38" s="134"/>
    </row>
    <row r="39" spans="2:8" s="90" customFormat="1" ht="19.5" customHeight="1">
      <c r="B39" s="133" t="s">
        <v>172</v>
      </c>
      <c r="C39" s="133"/>
      <c r="D39" s="133"/>
      <c r="E39" s="91"/>
      <c r="F39" s="133" t="s">
        <v>173</v>
      </c>
      <c r="G39" s="133"/>
      <c r="H39" s="133"/>
    </row>
    <row r="40" spans="2:8" s="90" customFormat="1" ht="19.5" customHeight="1">
      <c r="B40" s="92" t="s">
        <v>26</v>
      </c>
      <c r="C40" s="93" t="s">
        <v>156</v>
      </c>
      <c r="D40" s="94" t="s">
        <v>37</v>
      </c>
      <c r="F40" s="95" t="s">
        <v>41</v>
      </c>
      <c r="G40" s="96" t="s">
        <v>156</v>
      </c>
      <c r="H40" s="97" t="s">
        <v>35</v>
      </c>
    </row>
    <row r="41" spans="2:8" s="90" customFormat="1" ht="19.5" customHeight="1">
      <c r="B41" s="99" t="s">
        <v>31</v>
      </c>
      <c r="C41" s="101" t="s">
        <v>156</v>
      </c>
      <c r="D41" s="77" t="s">
        <v>39</v>
      </c>
      <c r="F41" s="95" t="s">
        <v>50</v>
      </c>
      <c r="G41" s="98" t="s">
        <v>156</v>
      </c>
      <c r="H41" s="79" t="s">
        <v>29</v>
      </c>
    </row>
    <row r="42" spans="2:8" s="90" customFormat="1" ht="19.5" customHeight="1">
      <c r="B42" s="99" t="s">
        <v>33</v>
      </c>
      <c r="C42" s="101" t="s">
        <v>156</v>
      </c>
      <c r="D42" s="77" t="s">
        <v>28</v>
      </c>
      <c r="E42" s="100"/>
      <c r="F42" s="99" t="s">
        <v>40</v>
      </c>
      <c r="G42" s="101" t="s">
        <v>156</v>
      </c>
      <c r="H42" s="77" t="s">
        <v>36</v>
      </c>
    </row>
    <row r="43" spans="2:8" s="90" customFormat="1" ht="19.5" customHeight="1">
      <c r="B43" s="102" t="s">
        <v>157</v>
      </c>
      <c r="C43" s="103" t="s">
        <v>156</v>
      </c>
      <c r="D43" s="104" t="s">
        <v>32</v>
      </c>
      <c r="E43" s="100"/>
      <c r="F43" s="99" t="s">
        <v>34</v>
      </c>
      <c r="G43" s="101" t="s">
        <v>156</v>
      </c>
      <c r="H43" s="77" t="s">
        <v>30</v>
      </c>
    </row>
    <row r="44" spans="2:13" s="90" customFormat="1" ht="19.5" customHeight="1">
      <c r="B44" s="132" t="s">
        <v>174</v>
      </c>
      <c r="C44" s="132"/>
      <c r="D44" s="132"/>
      <c r="E44" s="132"/>
      <c r="F44" s="132"/>
      <c r="G44" s="132"/>
      <c r="H44" s="132"/>
      <c r="I44" s="105"/>
      <c r="J44" s="106"/>
      <c r="K44" s="106"/>
      <c r="L44" s="106"/>
      <c r="M44" s="100"/>
    </row>
    <row r="45" ht="29.25" customHeight="1"/>
    <row r="46" spans="2:8" ht="14.25" customHeight="1">
      <c r="B46" s="134" t="s">
        <v>175</v>
      </c>
      <c r="C46" s="134"/>
      <c r="D46" s="134"/>
      <c r="E46" s="134"/>
      <c r="F46" s="134"/>
      <c r="G46" s="134"/>
      <c r="H46" s="134"/>
    </row>
    <row r="47" spans="2:8" s="90" customFormat="1" ht="19.5" customHeight="1">
      <c r="B47" s="133" t="s">
        <v>176</v>
      </c>
      <c r="C47" s="133"/>
      <c r="D47" s="133"/>
      <c r="E47" s="91"/>
      <c r="F47" s="133" t="s">
        <v>177</v>
      </c>
      <c r="G47" s="133"/>
      <c r="H47" s="133"/>
    </row>
    <row r="48" spans="2:8" s="90" customFormat="1" ht="19.5" customHeight="1">
      <c r="B48" s="92" t="s">
        <v>29</v>
      </c>
      <c r="C48" s="93" t="s">
        <v>156</v>
      </c>
      <c r="D48" s="94" t="s">
        <v>26</v>
      </c>
      <c r="F48" s="95" t="s">
        <v>37</v>
      </c>
      <c r="G48" s="96" t="s">
        <v>156</v>
      </c>
      <c r="H48" s="97" t="s">
        <v>41</v>
      </c>
    </row>
    <row r="49" spans="2:8" s="90" customFormat="1" ht="19.5" customHeight="1">
      <c r="B49" s="95" t="s">
        <v>31</v>
      </c>
      <c r="C49" s="98" t="s">
        <v>156</v>
      </c>
      <c r="D49" s="97" t="s">
        <v>30</v>
      </c>
      <c r="F49" s="95" t="s">
        <v>50</v>
      </c>
      <c r="G49" s="98" t="s">
        <v>156</v>
      </c>
      <c r="H49" s="79" t="s">
        <v>39</v>
      </c>
    </row>
    <row r="50" spans="2:8" s="90" customFormat="1" ht="19.5" customHeight="1">
      <c r="B50" s="99" t="s">
        <v>40</v>
      </c>
      <c r="C50" s="98" t="s">
        <v>156</v>
      </c>
      <c r="D50" s="77" t="s">
        <v>28</v>
      </c>
      <c r="E50" s="100"/>
      <c r="F50" s="99" t="s">
        <v>33</v>
      </c>
      <c r="G50" s="101" t="s">
        <v>156</v>
      </c>
      <c r="H50" s="77" t="s">
        <v>34</v>
      </c>
    </row>
    <row r="51" spans="2:8" s="90" customFormat="1" ht="19.5" customHeight="1">
      <c r="B51" s="99" t="s">
        <v>36</v>
      </c>
      <c r="C51" s="101" t="s">
        <v>156</v>
      </c>
      <c r="D51" s="77" t="s">
        <v>32</v>
      </c>
      <c r="E51" s="100"/>
      <c r="F51" s="102" t="s">
        <v>157</v>
      </c>
      <c r="G51" s="103" t="s">
        <v>156</v>
      </c>
      <c r="H51" s="104" t="s">
        <v>35</v>
      </c>
    </row>
    <row r="52" spans="2:13" s="90" customFormat="1" ht="19.5" customHeight="1">
      <c r="B52" s="132" t="s">
        <v>158</v>
      </c>
      <c r="C52" s="132"/>
      <c r="D52" s="132"/>
      <c r="E52" s="132"/>
      <c r="F52" s="132"/>
      <c r="G52" s="132"/>
      <c r="H52" s="132"/>
      <c r="I52" s="105"/>
      <c r="J52" s="106"/>
      <c r="K52" s="106"/>
      <c r="L52" s="106"/>
      <c r="M52" s="100"/>
    </row>
    <row r="54" spans="2:8" ht="14.25" customHeight="1">
      <c r="B54" s="134" t="s">
        <v>178</v>
      </c>
      <c r="C54" s="134"/>
      <c r="D54" s="134"/>
      <c r="E54" s="134"/>
      <c r="F54" s="134"/>
      <c r="G54" s="134"/>
      <c r="H54" s="134"/>
    </row>
    <row r="55" spans="2:12" s="90" customFormat="1" ht="19.5" customHeight="1">
      <c r="B55" s="133" t="s">
        <v>179</v>
      </c>
      <c r="C55" s="133"/>
      <c r="D55" s="133"/>
      <c r="E55" s="91"/>
      <c r="F55" s="133" t="s">
        <v>180</v>
      </c>
      <c r="G55" s="133"/>
      <c r="H55" s="133"/>
      <c r="L55" s="108"/>
    </row>
    <row r="56" spans="2:8" s="90" customFormat="1" ht="19.5" customHeight="1">
      <c r="B56" s="92" t="s">
        <v>29</v>
      </c>
      <c r="C56" s="93" t="s">
        <v>156</v>
      </c>
      <c r="D56" s="94" t="s">
        <v>37</v>
      </c>
      <c r="F56" s="95" t="s">
        <v>39</v>
      </c>
      <c r="G56" s="96" t="s">
        <v>156</v>
      </c>
      <c r="H56" s="97" t="s">
        <v>26</v>
      </c>
    </row>
    <row r="57" spans="2:8" s="90" customFormat="1" ht="19.5" customHeight="1">
      <c r="B57" s="95" t="s">
        <v>32</v>
      </c>
      <c r="C57" s="98" t="s">
        <v>156</v>
      </c>
      <c r="D57" s="97" t="s">
        <v>28</v>
      </c>
      <c r="F57" s="95" t="s">
        <v>35</v>
      </c>
      <c r="G57" s="98" t="s">
        <v>156</v>
      </c>
      <c r="H57" s="79" t="s">
        <v>36</v>
      </c>
    </row>
    <row r="58" spans="2:8" s="90" customFormat="1" ht="19.5" customHeight="1">
      <c r="B58" s="99" t="s">
        <v>31</v>
      </c>
      <c r="C58" s="101" t="s">
        <v>156</v>
      </c>
      <c r="D58" s="77" t="s">
        <v>33</v>
      </c>
      <c r="E58" s="100"/>
      <c r="F58" s="99" t="s">
        <v>30</v>
      </c>
      <c r="G58" s="101" t="s">
        <v>156</v>
      </c>
      <c r="H58" s="77" t="s">
        <v>50</v>
      </c>
    </row>
    <row r="59" spans="2:8" s="90" customFormat="1" ht="19.5" customHeight="1">
      <c r="B59" s="99" t="s">
        <v>34</v>
      </c>
      <c r="C59" s="101" t="s">
        <v>156</v>
      </c>
      <c r="D59" s="77" t="s">
        <v>40</v>
      </c>
      <c r="E59" s="100"/>
      <c r="F59" s="102" t="s">
        <v>157</v>
      </c>
      <c r="G59" s="103" t="s">
        <v>156</v>
      </c>
      <c r="H59" s="104" t="s">
        <v>41</v>
      </c>
    </row>
    <row r="60" spans="2:13" s="90" customFormat="1" ht="19.5" customHeight="1">
      <c r="B60" s="132" t="s">
        <v>162</v>
      </c>
      <c r="C60" s="132"/>
      <c r="D60" s="132"/>
      <c r="E60" s="132"/>
      <c r="F60" s="132"/>
      <c r="G60" s="132"/>
      <c r="H60" s="132"/>
      <c r="I60" s="105"/>
      <c r="J60" s="106"/>
      <c r="K60" s="106"/>
      <c r="L60" s="106"/>
      <c r="M60" s="100"/>
    </row>
    <row r="62" spans="2:8" ht="14.25" customHeight="1">
      <c r="B62" s="134" t="s">
        <v>181</v>
      </c>
      <c r="C62" s="134"/>
      <c r="D62" s="134"/>
      <c r="E62" s="134"/>
      <c r="F62" s="134"/>
      <c r="G62" s="134"/>
      <c r="H62" s="134"/>
    </row>
    <row r="63" spans="2:8" s="90" customFormat="1" ht="19.5" customHeight="1">
      <c r="B63" s="133" t="s">
        <v>182</v>
      </c>
      <c r="C63" s="133"/>
      <c r="D63" s="133"/>
      <c r="E63" s="91"/>
      <c r="F63" s="133" t="s">
        <v>183</v>
      </c>
      <c r="G63" s="133"/>
      <c r="H63" s="133"/>
    </row>
    <row r="64" spans="2:8" s="90" customFormat="1" ht="19.5" customHeight="1">
      <c r="B64" s="92" t="s">
        <v>29</v>
      </c>
      <c r="C64" s="93" t="s">
        <v>156</v>
      </c>
      <c r="D64" s="94" t="s">
        <v>39</v>
      </c>
      <c r="F64" s="95" t="s">
        <v>30</v>
      </c>
      <c r="G64" s="96" t="s">
        <v>156</v>
      </c>
      <c r="H64" s="97" t="s">
        <v>184</v>
      </c>
    </row>
    <row r="65" spans="2:8" s="90" customFormat="1" ht="19.5" customHeight="1">
      <c r="B65" s="95" t="s">
        <v>35</v>
      </c>
      <c r="C65" s="98" t="s">
        <v>156</v>
      </c>
      <c r="D65" s="97" t="s">
        <v>28</v>
      </c>
      <c r="F65" s="95" t="s">
        <v>36</v>
      </c>
      <c r="G65" s="98" t="s">
        <v>156</v>
      </c>
      <c r="H65" s="79" t="s">
        <v>41</v>
      </c>
    </row>
    <row r="66" spans="2:8" s="90" customFormat="1" ht="19.5" customHeight="1">
      <c r="B66" s="99" t="s">
        <v>32</v>
      </c>
      <c r="C66" s="101" t="s">
        <v>156</v>
      </c>
      <c r="D66" s="77" t="s">
        <v>34</v>
      </c>
      <c r="E66" s="100"/>
      <c r="F66" s="99" t="s">
        <v>33</v>
      </c>
      <c r="G66" s="101" t="s">
        <v>156</v>
      </c>
      <c r="H66" s="77" t="s">
        <v>50</v>
      </c>
    </row>
    <row r="67" spans="2:8" s="90" customFormat="1" ht="19.5" customHeight="1">
      <c r="B67" s="99" t="s">
        <v>31</v>
      </c>
      <c r="C67" s="101" t="s">
        <v>156</v>
      </c>
      <c r="D67" s="77" t="s">
        <v>40</v>
      </c>
      <c r="E67" s="100"/>
      <c r="F67" s="102" t="s">
        <v>157</v>
      </c>
      <c r="G67" s="103" t="s">
        <v>156</v>
      </c>
      <c r="H67" s="104" t="s">
        <v>37</v>
      </c>
    </row>
    <row r="68" spans="2:13" s="90" customFormat="1" ht="19.5" customHeight="1">
      <c r="B68" s="132" t="s">
        <v>166</v>
      </c>
      <c r="C68" s="132"/>
      <c r="D68" s="132"/>
      <c r="E68" s="132"/>
      <c r="F68" s="132"/>
      <c r="G68" s="132"/>
      <c r="H68" s="132"/>
      <c r="I68" s="105"/>
      <c r="J68" s="106"/>
      <c r="K68" s="106"/>
      <c r="L68" s="106"/>
      <c r="M68" s="100"/>
    </row>
    <row r="70" spans="2:8" ht="14.25" customHeight="1">
      <c r="B70" s="134" t="s">
        <v>185</v>
      </c>
      <c r="C70" s="134"/>
      <c r="D70" s="134"/>
      <c r="E70" s="134"/>
      <c r="F70" s="134"/>
      <c r="G70" s="134"/>
      <c r="H70" s="134"/>
    </row>
    <row r="71" spans="2:8" s="90" customFormat="1" ht="19.5" customHeight="1">
      <c r="B71" s="133" t="s">
        <v>186</v>
      </c>
      <c r="C71" s="133"/>
      <c r="D71" s="133"/>
      <c r="E71" s="91"/>
      <c r="F71" s="133" t="s">
        <v>187</v>
      </c>
      <c r="G71" s="133"/>
      <c r="H71" s="133"/>
    </row>
    <row r="72" spans="2:8" s="90" customFormat="1" ht="19.5" customHeight="1">
      <c r="B72" s="92" t="s">
        <v>41</v>
      </c>
      <c r="C72" s="93" t="s">
        <v>156</v>
      </c>
      <c r="D72" s="94" t="s">
        <v>28</v>
      </c>
      <c r="F72" s="95" t="s">
        <v>40</v>
      </c>
      <c r="G72" s="96" t="s">
        <v>156</v>
      </c>
      <c r="H72" s="97" t="s">
        <v>50</v>
      </c>
    </row>
    <row r="73" spans="2:8" s="90" customFormat="1" ht="19.5" customHeight="1">
      <c r="B73" s="95" t="s">
        <v>26</v>
      </c>
      <c r="C73" s="98" t="s">
        <v>156</v>
      </c>
      <c r="D73" s="97" t="s">
        <v>33</v>
      </c>
      <c r="F73" s="95" t="s">
        <v>34</v>
      </c>
      <c r="G73" s="98" t="s">
        <v>156</v>
      </c>
      <c r="H73" s="79" t="s">
        <v>35</v>
      </c>
    </row>
    <row r="74" spans="2:8" s="90" customFormat="1" ht="19.5" customHeight="1">
      <c r="B74" s="99" t="s">
        <v>29</v>
      </c>
      <c r="C74" s="101" t="s">
        <v>156</v>
      </c>
      <c r="D74" s="77" t="s">
        <v>30</v>
      </c>
      <c r="E74" s="100"/>
      <c r="F74" s="99" t="s">
        <v>37</v>
      </c>
      <c r="G74" s="101" t="s">
        <v>156</v>
      </c>
      <c r="H74" s="77" t="s">
        <v>39</v>
      </c>
    </row>
    <row r="75" spans="2:8" s="90" customFormat="1" ht="19.5" customHeight="1">
      <c r="B75" s="99" t="s">
        <v>32</v>
      </c>
      <c r="C75" s="101" t="s">
        <v>156</v>
      </c>
      <c r="D75" s="77" t="s">
        <v>31</v>
      </c>
      <c r="E75" s="100"/>
      <c r="F75" s="102" t="s">
        <v>157</v>
      </c>
      <c r="G75" s="103" t="s">
        <v>156</v>
      </c>
      <c r="H75" s="104" t="s">
        <v>36</v>
      </c>
    </row>
    <row r="76" spans="2:13" s="90" customFormat="1" ht="19.5" customHeight="1">
      <c r="B76" s="132" t="s">
        <v>170</v>
      </c>
      <c r="C76" s="132"/>
      <c r="D76" s="132"/>
      <c r="E76" s="132"/>
      <c r="F76" s="132"/>
      <c r="G76" s="132"/>
      <c r="H76" s="132"/>
      <c r="I76" s="105"/>
      <c r="J76" s="106"/>
      <c r="K76" s="106"/>
      <c r="L76" s="106"/>
      <c r="M76" s="100"/>
    </row>
    <row r="78" spans="2:8" ht="14.25" customHeight="1">
      <c r="B78" s="134" t="s">
        <v>188</v>
      </c>
      <c r="C78" s="134"/>
      <c r="D78" s="134"/>
      <c r="E78" s="134"/>
      <c r="F78" s="134"/>
      <c r="G78" s="134"/>
      <c r="H78" s="134"/>
    </row>
    <row r="79" spans="2:8" s="90" customFormat="1" ht="19.5" customHeight="1">
      <c r="B79" s="133" t="s">
        <v>189</v>
      </c>
      <c r="C79" s="133"/>
      <c r="D79" s="133"/>
      <c r="E79" s="91"/>
      <c r="F79" s="133" t="s">
        <v>190</v>
      </c>
      <c r="G79" s="133"/>
      <c r="H79" s="133"/>
    </row>
    <row r="80" spans="2:8" s="90" customFormat="1" ht="19.5" customHeight="1">
      <c r="B80" s="92" t="s">
        <v>37</v>
      </c>
      <c r="C80" s="93" t="s">
        <v>156</v>
      </c>
      <c r="D80" s="94" t="s">
        <v>34</v>
      </c>
      <c r="F80" s="95" t="s">
        <v>33</v>
      </c>
      <c r="G80" s="96" t="s">
        <v>156</v>
      </c>
      <c r="H80" s="97" t="s">
        <v>40</v>
      </c>
    </row>
    <row r="81" spans="2:8" s="90" customFormat="1" ht="19.5" customHeight="1">
      <c r="B81" s="95" t="s">
        <v>31</v>
      </c>
      <c r="C81" s="98" t="s">
        <v>156</v>
      </c>
      <c r="D81" s="97" t="s">
        <v>28</v>
      </c>
      <c r="F81" s="95" t="s">
        <v>50</v>
      </c>
      <c r="G81" s="98" t="s">
        <v>156</v>
      </c>
      <c r="H81" s="79" t="s">
        <v>36</v>
      </c>
    </row>
    <row r="82" spans="2:8" s="90" customFormat="1" ht="19.5" customHeight="1">
      <c r="B82" s="99" t="s">
        <v>30</v>
      </c>
      <c r="C82" s="101" t="s">
        <v>156</v>
      </c>
      <c r="D82" s="77" t="s">
        <v>32</v>
      </c>
      <c r="E82" s="100"/>
      <c r="F82" s="99" t="s">
        <v>35</v>
      </c>
      <c r="G82" s="101" t="s">
        <v>156</v>
      </c>
      <c r="H82" s="77" t="s">
        <v>39</v>
      </c>
    </row>
    <row r="83" spans="2:8" s="90" customFormat="1" ht="19.5" customHeight="1">
      <c r="B83" s="99" t="s">
        <v>29</v>
      </c>
      <c r="C83" s="101" t="s">
        <v>156</v>
      </c>
      <c r="D83" s="77" t="s">
        <v>41</v>
      </c>
      <c r="E83" s="100"/>
      <c r="F83" s="102" t="s">
        <v>157</v>
      </c>
      <c r="G83" s="103" t="s">
        <v>156</v>
      </c>
      <c r="H83" s="104" t="s">
        <v>26</v>
      </c>
    </row>
    <row r="84" spans="2:13" s="90" customFormat="1" ht="19.5" customHeight="1">
      <c r="B84" s="132" t="s">
        <v>174</v>
      </c>
      <c r="C84" s="132"/>
      <c r="D84" s="132"/>
      <c r="E84" s="132"/>
      <c r="F84" s="132"/>
      <c r="G84" s="132"/>
      <c r="H84" s="132"/>
      <c r="I84" s="105"/>
      <c r="J84" s="106"/>
      <c r="K84" s="106"/>
      <c r="L84" s="106"/>
      <c r="M84" s="100"/>
    </row>
    <row r="85" ht="106.5" customHeight="1"/>
    <row r="86" spans="2:8" ht="14.25" customHeight="1">
      <c r="B86" s="134" t="s">
        <v>191</v>
      </c>
      <c r="C86" s="134"/>
      <c r="D86" s="134"/>
      <c r="E86" s="134"/>
      <c r="F86" s="134"/>
      <c r="G86" s="134"/>
      <c r="H86" s="134"/>
    </row>
    <row r="87" spans="2:8" s="90" customFormat="1" ht="19.5" customHeight="1">
      <c r="B87" s="133" t="s">
        <v>192</v>
      </c>
      <c r="C87" s="133"/>
      <c r="D87" s="133"/>
      <c r="E87" s="91"/>
      <c r="F87" s="133" t="s">
        <v>193</v>
      </c>
      <c r="G87" s="133"/>
      <c r="H87" s="133"/>
    </row>
    <row r="88" spans="2:8" s="90" customFormat="1" ht="19.5" customHeight="1">
      <c r="B88" s="92" t="s">
        <v>39</v>
      </c>
      <c r="C88" s="93" t="s">
        <v>156</v>
      </c>
      <c r="D88" s="94" t="s">
        <v>33</v>
      </c>
      <c r="F88" s="95" t="s">
        <v>37</v>
      </c>
      <c r="G88" s="96" t="s">
        <v>156</v>
      </c>
      <c r="H88" s="97" t="s">
        <v>30</v>
      </c>
    </row>
    <row r="89" spans="2:8" s="90" customFormat="1" ht="19.5" customHeight="1">
      <c r="B89" s="95" t="s">
        <v>40</v>
      </c>
      <c r="C89" s="98" t="s">
        <v>156</v>
      </c>
      <c r="D89" s="97" t="s">
        <v>29</v>
      </c>
      <c r="F89" s="95" t="s">
        <v>28</v>
      </c>
      <c r="G89" s="98" t="s">
        <v>156</v>
      </c>
      <c r="H89" s="79" t="s">
        <v>36</v>
      </c>
    </row>
    <row r="90" spans="2:8" s="90" customFormat="1" ht="19.5" customHeight="1">
      <c r="B90" s="99" t="s">
        <v>32</v>
      </c>
      <c r="C90" s="101" t="s">
        <v>156</v>
      </c>
      <c r="D90" s="77" t="s">
        <v>26</v>
      </c>
      <c r="E90" s="100"/>
      <c r="F90" s="99" t="s">
        <v>35</v>
      </c>
      <c r="G90" s="101" t="s">
        <v>156</v>
      </c>
      <c r="H90" s="77" t="s">
        <v>50</v>
      </c>
    </row>
    <row r="91" spans="2:8" s="90" customFormat="1" ht="19.5" customHeight="1">
      <c r="B91" s="99" t="s">
        <v>31</v>
      </c>
      <c r="C91" s="101" t="s">
        <v>156</v>
      </c>
      <c r="D91" s="77" t="s">
        <v>41</v>
      </c>
      <c r="E91" s="100"/>
      <c r="F91" s="102" t="s">
        <v>157</v>
      </c>
      <c r="G91" s="103" t="s">
        <v>156</v>
      </c>
      <c r="H91" s="104" t="s">
        <v>34</v>
      </c>
    </row>
    <row r="92" spans="2:13" s="90" customFormat="1" ht="19.5" customHeight="1">
      <c r="B92" s="132" t="s">
        <v>158</v>
      </c>
      <c r="C92" s="132"/>
      <c r="D92" s="132"/>
      <c r="E92" s="132"/>
      <c r="F92" s="132"/>
      <c r="G92" s="132"/>
      <c r="H92" s="132"/>
      <c r="I92" s="105"/>
      <c r="J92" s="106"/>
      <c r="K92" s="106"/>
      <c r="L92" s="106"/>
      <c r="M92" s="100"/>
    </row>
    <row r="94" spans="2:8" ht="14.25" customHeight="1">
      <c r="B94" s="134" t="s">
        <v>194</v>
      </c>
      <c r="C94" s="134"/>
      <c r="D94" s="134"/>
      <c r="E94" s="134"/>
      <c r="F94" s="134"/>
      <c r="G94" s="134"/>
      <c r="H94" s="134"/>
    </row>
    <row r="95" spans="2:8" s="90" customFormat="1" ht="19.5" customHeight="1">
      <c r="B95" s="133" t="s">
        <v>195</v>
      </c>
      <c r="C95" s="133"/>
      <c r="D95" s="133"/>
      <c r="E95" s="91"/>
      <c r="F95" s="133" t="s">
        <v>196</v>
      </c>
      <c r="G95" s="133"/>
      <c r="H95" s="133"/>
    </row>
    <row r="96" spans="2:8" s="90" customFormat="1" ht="19.5" customHeight="1">
      <c r="B96" s="92" t="s">
        <v>30</v>
      </c>
      <c r="C96" s="93" t="s">
        <v>156</v>
      </c>
      <c r="D96" s="94" t="s">
        <v>39</v>
      </c>
      <c r="F96" s="95" t="s">
        <v>36</v>
      </c>
      <c r="G96" s="96" t="s">
        <v>156</v>
      </c>
      <c r="H96" s="97" t="s">
        <v>37</v>
      </c>
    </row>
    <row r="97" spans="2:8" s="90" customFormat="1" ht="19.5" customHeight="1">
      <c r="B97" s="95" t="s">
        <v>29</v>
      </c>
      <c r="C97" s="98" t="s">
        <v>156</v>
      </c>
      <c r="D97" s="97" t="s">
        <v>33</v>
      </c>
      <c r="F97" s="95" t="s">
        <v>34</v>
      </c>
      <c r="G97" s="98" t="s">
        <v>156</v>
      </c>
      <c r="H97" s="79" t="s">
        <v>41</v>
      </c>
    </row>
    <row r="98" spans="2:8" s="90" customFormat="1" ht="19.5" customHeight="1">
      <c r="B98" s="99" t="s">
        <v>40</v>
      </c>
      <c r="C98" s="98" t="s">
        <v>156</v>
      </c>
      <c r="D98" s="77" t="s">
        <v>26</v>
      </c>
      <c r="E98" s="100"/>
      <c r="F98" s="99" t="s">
        <v>50</v>
      </c>
      <c r="G98" s="101" t="s">
        <v>156</v>
      </c>
      <c r="H98" s="77" t="s">
        <v>32</v>
      </c>
    </row>
    <row r="99" spans="2:8" s="90" customFormat="1" ht="19.5" customHeight="1">
      <c r="B99" s="99" t="s">
        <v>35</v>
      </c>
      <c r="C99" s="101" t="s">
        <v>156</v>
      </c>
      <c r="D99" s="77" t="s">
        <v>31</v>
      </c>
      <c r="E99" s="100"/>
      <c r="F99" s="102" t="s">
        <v>157</v>
      </c>
      <c r="G99" s="103" t="s">
        <v>156</v>
      </c>
      <c r="H99" s="104" t="s">
        <v>28</v>
      </c>
    </row>
    <row r="100" spans="2:13" s="90" customFormat="1" ht="19.5" customHeight="1">
      <c r="B100" s="132" t="s">
        <v>162</v>
      </c>
      <c r="C100" s="132"/>
      <c r="D100" s="132"/>
      <c r="E100" s="132"/>
      <c r="F100" s="132"/>
      <c r="G100" s="132"/>
      <c r="H100" s="132"/>
      <c r="I100" s="105"/>
      <c r="J100" s="106"/>
      <c r="K100" s="106"/>
      <c r="L100" s="106"/>
      <c r="M100" s="100"/>
    </row>
    <row r="102" spans="2:8" ht="14.25" customHeight="1">
      <c r="B102" s="134" t="s">
        <v>197</v>
      </c>
      <c r="C102" s="134"/>
      <c r="D102" s="134"/>
      <c r="E102" s="134"/>
      <c r="F102" s="134"/>
      <c r="G102" s="134"/>
      <c r="H102" s="134"/>
    </row>
    <row r="103" spans="2:8" s="90" customFormat="1" ht="19.5" customHeight="1">
      <c r="B103" s="133" t="s">
        <v>198</v>
      </c>
      <c r="C103" s="133"/>
      <c r="D103" s="133"/>
      <c r="E103" s="91"/>
      <c r="F103" s="133" t="s">
        <v>199</v>
      </c>
      <c r="G103" s="133"/>
      <c r="H103" s="133"/>
    </row>
    <row r="104" spans="2:8" s="90" customFormat="1" ht="19.5" customHeight="1">
      <c r="B104" s="92" t="s">
        <v>37</v>
      </c>
      <c r="C104" s="93" t="s">
        <v>156</v>
      </c>
      <c r="D104" s="94" t="s">
        <v>200</v>
      </c>
      <c r="F104" s="95" t="s">
        <v>30</v>
      </c>
      <c r="G104" s="96" t="s">
        <v>156</v>
      </c>
      <c r="H104" s="97" t="s">
        <v>33</v>
      </c>
    </row>
    <row r="105" spans="2:8" s="90" customFormat="1" ht="19.5" customHeight="1">
      <c r="B105" s="95" t="s">
        <v>39</v>
      </c>
      <c r="C105" s="98" t="s">
        <v>156</v>
      </c>
      <c r="D105" s="97" t="s">
        <v>40</v>
      </c>
      <c r="F105" s="95" t="s">
        <v>36</v>
      </c>
      <c r="G105" s="98" t="s">
        <v>156</v>
      </c>
      <c r="H105" s="79" t="s">
        <v>34</v>
      </c>
    </row>
    <row r="106" spans="2:8" s="90" customFormat="1" ht="19.5" customHeight="1">
      <c r="B106" s="99" t="s">
        <v>29</v>
      </c>
      <c r="C106" s="101" t="s">
        <v>156</v>
      </c>
      <c r="D106" s="77" t="s">
        <v>32</v>
      </c>
      <c r="E106" s="100"/>
      <c r="F106" s="99" t="s">
        <v>50</v>
      </c>
      <c r="G106" s="101" t="s">
        <v>156</v>
      </c>
      <c r="H106" s="77" t="s">
        <v>41</v>
      </c>
    </row>
    <row r="107" spans="2:8" s="90" customFormat="1" ht="19.5" customHeight="1">
      <c r="B107" s="99" t="s">
        <v>26</v>
      </c>
      <c r="C107" s="101" t="s">
        <v>156</v>
      </c>
      <c r="D107" s="77" t="s">
        <v>35</v>
      </c>
      <c r="E107" s="100"/>
      <c r="F107" s="102" t="s">
        <v>157</v>
      </c>
      <c r="G107" s="103" t="s">
        <v>156</v>
      </c>
      <c r="H107" s="104" t="s">
        <v>31</v>
      </c>
    </row>
    <row r="108" spans="2:13" s="90" customFormat="1" ht="19.5" customHeight="1">
      <c r="B108" s="132" t="s">
        <v>166</v>
      </c>
      <c r="C108" s="132"/>
      <c r="D108" s="132"/>
      <c r="E108" s="132"/>
      <c r="F108" s="132"/>
      <c r="G108" s="132"/>
      <c r="H108" s="132"/>
      <c r="I108" s="105"/>
      <c r="J108" s="106"/>
      <c r="K108" s="106"/>
      <c r="L108" s="106"/>
      <c r="M108" s="100"/>
    </row>
    <row r="110" spans="2:8" ht="14.25" customHeight="1">
      <c r="B110" s="134" t="s">
        <v>201</v>
      </c>
      <c r="C110" s="134"/>
      <c r="D110" s="134"/>
      <c r="E110" s="134"/>
      <c r="F110" s="134"/>
      <c r="G110" s="134"/>
      <c r="H110" s="134"/>
    </row>
    <row r="111" spans="2:8" s="90" customFormat="1" ht="19.5" customHeight="1">
      <c r="B111" s="133" t="s">
        <v>202</v>
      </c>
      <c r="C111" s="133"/>
      <c r="D111" s="133"/>
      <c r="E111" s="91"/>
      <c r="F111" s="133" t="s">
        <v>203</v>
      </c>
      <c r="G111" s="133"/>
      <c r="H111" s="133"/>
    </row>
    <row r="112" spans="2:8" s="90" customFormat="1" ht="19.5" customHeight="1">
      <c r="B112" s="92" t="s">
        <v>33</v>
      </c>
      <c r="C112" s="93" t="s">
        <v>156</v>
      </c>
      <c r="D112" s="94" t="s">
        <v>37</v>
      </c>
      <c r="F112" s="95" t="s">
        <v>36</v>
      </c>
      <c r="G112" s="96" t="s">
        <v>156</v>
      </c>
      <c r="H112" s="97" t="s">
        <v>31</v>
      </c>
    </row>
    <row r="113" spans="2:8" s="90" customFormat="1" ht="19.5" customHeight="1">
      <c r="B113" s="95" t="s">
        <v>34</v>
      </c>
      <c r="C113" s="98" t="s">
        <v>156</v>
      </c>
      <c r="D113" s="97" t="s">
        <v>28</v>
      </c>
      <c r="F113" s="95" t="s">
        <v>29</v>
      </c>
      <c r="G113" s="98" t="s">
        <v>156</v>
      </c>
      <c r="H113" s="79" t="s">
        <v>35</v>
      </c>
    </row>
    <row r="114" spans="2:8" s="90" customFormat="1" ht="19.5" customHeight="1">
      <c r="B114" s="99" t="s">
        <v>30</v>
      </c>
      <c r="C114" s="101" t="s">
        <v>156</v>
      </c>
      <c r="D114" s="77" t="s">
        <v>40</v>
      </c>
      <c r="E114" s="100"/>
      <c r="F114" s="99" t="s">
        <v>26</v>
      </c>
      <c r="G114" s="101" t="s">
        <v>156</v>
      </c>
      <c r="H114" s="77" t="s">
        <v>41</v>
      </c>
    </row>
    <row r="115" spans="2:8" s="90" customFormat="1" ht="19.5" customHeight="1">
      <c r="B115" s="99" t="s">
        <v>39</v>
      </c>
      <c r="C115" s="101" t="s">
        <v>156</v>
      </c>
      <c r="D115" s="77" t="s">
        <v>32</v>
      </c>
      <c r="E115" s="100"/>
      <c r="F115" s="102" t="s">
        <v>157</v>
      </c>
      <c r="G115" s="103" t="s">
        <v>156</v>
      </c>
      <c r="H115" s="104" t="s">
        <v>50</v>
      </c>
    </row>
    <row r="116" spans="2:13" s="90" customFormat="1" ht="19.5" customHeight="1">
      <c r="B116" s="132" t="s">
        <v>170</v>
      </c>
      <c r="C116" s="132"/>
      <c r="D116" s="132"/>
      <c r="E116" s="132"/>
      <c r="F116" s="132"/>
      <c r="G116" s="132"/>
      <c r="H116" s="132"/>
      <c r="I116" s="105"/>
      <c r="J116" s="106"/>
      <c r="K116" s="106"/>
      <c r="L116" s="106"/>
      <c r="M116" s="100"/>
    </row>
    <row r="118" spans="2:8" ht="14.25" customHeight="1">
      <c r="B118" s="134" t="s">
        <v>204</v>
      </c>
      <c r="C118" s="134"/>
      <c r="D118" s="134"/>
      <c r="E118" s="134"/>
      <c r="F118" s="134"/>
      <c r="G118" s="134"/>
      <c r="H118" s="134"/>
    </row>
    <row r="119" spans="2:8" s="90" customFormat="1" ht="19.5" customHeight="1">
      <c r="B119" s="133" t="s">
        <v>205</v>
      </c>
      <c r="C119" s="133"/>
      <c r="D119" s="133"/>
      <c r="E119" s="91"/>
      <c r="F119" s="133" t="s">
        <v>206</v>
      </c>
      <c r="G119" s="133"/>
      <c r="H119" s="133"/>
    </row>
    <row r="120" spans="2:8" s="90" customFormat="1" ht="19.5" customHeight="1">
      <c r="B120" s="92" t="s">
        <v>31</v>
      </c>
      <c r="C120" s="93" t="s">
        <v>156</v>
      </c>
      <c r="D120" s="94" t="s">
        <v>34</v>
      </c>
      <c r="F120" s="95" t="s">
        <v>36</v>
      </c>
      <c r="G120" s="96" t="s">
        <v>156</v>
      </c>
      <c r="H120" s="97" t="s">
        <v>26</v>
      </c>
    </row>
    <row r="121" spans="2:8" s="90" customFormat="1" ht="19.5" customHeight="1">
      <c r="B121" s="95" t="s">
        <v>32</v>
      </c>
      <c r="C121" s="98" t="s">
        <v>156</v>
      </c>
      <c r="D121" s="97" t="s">
        <v>33</v>
      </c>
      <c r="F121" s="95" t="s">
        <v>39</v>
      </c>
      <c r="G121" s="98" t="s">
        <v>156</v>
      </c>
      <c r="H121" s="79" t="s">
        <v>41</v>
      </c>
    </row>
    <row r="122" spans="2:8" s="90" customFormat="1" ht="19.5" customHeight="1">
      <c r="B122" s="99" t="s">
        <v>28</v>
      </c>
      <c r="C122" s="101" t="s">
        <v>156</v>
      </c>
      <c r="D122" s="77" t="s">
        <v>50</v>
      </c>
      <c r="E122" s="100"/>
      <c r="F122" s="99" t="s">
        <v>40</v>
      </c>
      <c r="G122" s="101" t="s">
        <v>156</v>
      </c>
      <c r="H122" s="77" t="s">
        <v>37</v>
      </c>
    </row>
    <row r="123" spans="2:8" s="90" customFormat="1" ht="19.5" customHeight="1">
      <c r="B123" s="99" t="s">
        <v>35</v>
      </c>
      <c r="C123" s="101" t="s">
        <v>156</v>
      </c>
      <c r="D123" s="77" t="s">
        <v>30</v>
      </c>
      <c r="E123" s="100"/>
      <c r="F123" s="102" t="s">
        <v>157</v>
      </c>
      <c r="G123" s="103" t="s">
        <v>156</v>
      </c>
      <c r="H123" s="104" t="s">
        <v>29</v>
      </c>
    </row>
    <row r="124" spans="2:13" s="90" customFormat="1" ht="19.5" customHeight="1">
      <c r="B124" s="132" t="s">
        <v>174</v>
      </c>
      <c r="C124" s="132"/>
      <c r="D124" s="132"/>
      <c r="E124" s="132"/>
      <c r="F124" s="132"/>
      <c r="G124" s="132"/>
      <c r="H124" s="132"/>
      <c r="I124" s="105"/>
      <c r="J124" s="106"/>
      <c r="K124" s="106"/>
      <c r="L124" s="106"/>
      <c r="M124" s="100"/>
    </row>
  </sheetData>
  <sheetProtection selectLockedCells="1" selectUnlockedCells="1"/>
  <mergeCells count="62">
    <mergeCell ref="A2:I2"/>
    <mergeCell ref="A4:I4"/>
    <mergeCell ref="B6:H6"/>
    <mergeCell ref="B7:D7"/>
    <mergeCell ref="F7:H7"/>
    <mergeCell ref="B12:H12"/>
    <mergeCell ref="B14:H14"/>
    <mergeCell ref="B15:D15"/>
    <mergeCell ref="F15:H15"/>
    <mergeCell ref="B20:H20"/>
    <mergeCell ref="B22:H22"/>
    <mergeCell ref="B23:D23"/>
    <mergeCell ref="F23:H23"/>
    <mergeCell ref="B28:H28"/>
    <mergeCell ref="B30:H30"/>
    <mergeCell ref="B31:D31"/>
    <mergeCell ref="F31:H31"/>
    <mergeCell ref="B36:H36"/>
    <mergeCell ref="B38:H38"/>
    <mergeCell ref="B39:D39"/>
    <mergeCell ref="F39:H39"/>
    <mergeCell ref="B44:H44"/>
    <mergeCell ref="B46:H46"/>
    <mergeCell ref="B47:D47"/>
    <mergeCell ref="F47:H47"/>
    <mergeCell ref="B52:H52"/>
    <mergeCell ref="B54:H54"/>
    <mergeCell ref="B55:D55"/>
    <mergeCell ref="F55:H55"/>
    <mergeCell ref="B60:H60"/>
    <mergeCell ref="B62:H62"/>
    <mergeCell ref="B63:D63"/>
    <mergeCell ref="F63:H63"/>
    <mergeCell ref="B68:H68"/>
    <mergeCell ref="B70:H70"/>
    <mergeCell ref="B71:D71"/>
    <mergeCell ref="F71:H71"/>
    <mergeCell ref="B76:H76"/>
    <mergeCell ref="B78:H78"/>
    <mergeCell ref="B79:D79"/>
    <mergeCell ref="F79:H79"/>
    <mergeCell ref="B84:H84"/>
    <mergeCell ref="B86:H86"/>
    <mergeCell ref="B87:D87"/>
    <mergeCell ref="F87:H87"/>
    <mergeCell ref="B92:H92"/>
    <mergeCell ref="B94:H94"/>
    <mergeCell ref="B95:D95"/>
    <mergeCell ref="F95:H95"/>
    <mergeCell ref="B100:H100"/>
    <mergeCell ref="B102:H102"/>
    <mergeCell ref="B103:D103"/>
    <mergeCell ref="F103:H103"/>
    <mergeCell ref="B108:H108"/>
    <mergeCell ref="B110:H110"/>
    <mergeCell ref="B124:H124"/>
    <mergeCell ref="B111:D111"/>
    <mergeCell ref="F111:H111"/>
    <mergeCell ref="B116:H116"/>
    <mergeCell ref="B118:H118"/>
    <mergeCell ref="B119:D119"/>
    <mergeCell ref="F119:H119"/>
  </mergeCells>
  <printOptions/>
  <pageMargins left="0.25" right="0.25" top="0.19444444444444445" bottom="0.0951388888888888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Jurči</cp:lastModifiedBy>
  <dcterms:modified xsi:type="dcterms:W3CDTF">2016-06-08T20:58:31Z</dcterms:modified>
  <cp:category/>
  <cp:version/>
  <cp:contentType/>
  <cp:contentStatus/>
</cp:coreProperties>
</file>